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gafin-my.sharepoint.com/personal/mpenso_fogafin_gov_co/Documents/Escritorio/"/>
    </mc:Choice>
  </mc:AlternateContent>
  <xr:revisionPtr revIDLastSave="0" documentId="8_{3F4C7AB4-A349-4A96-BDA4-F3A743F16EB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CyC2026 " sheetId="7" r:id="rId1"/>
    <sheet name="Hoja1" sheetId="4" state="hidden" r:id="rId2"/>
    <sheet name="Control de cambios" sheetId="3" state="hidden" r:id="rId3"/>
  </sheets>
  <definedNames>
    <definedName name="_xlnm._FilterDatabase" localSheetId="0" hidden="1">'PCyC2026 '!$B$13:$L$83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7" l="1"/>
  <c r="I61" i="7" l="1"/>
  <c r="J51" i="7"/>
  <c r="J39" i="7"/>
  <c r="I38" i="7"/>
  <c r="J33" i="7"/>
  <c r="I27" i="7"/>
  <c r="J24" i="7" l="1"/>
  <c r="I20" i="7"/>
  <c r="J19" i="7"/>
  <c r="J16" i="7"/>
  <c r="F7" i="4" l="1"/>
</calcChain>
</file>

<file path=xl/sharedStrings.xml><?xml version="1.0" encoding="utf-8"?>
<sst xmlns="http://schemas.openxmlformats.org/spreadsheetml/2006/main" count="532" uniqueCount="136">
  <si>
    <t>Tipo de Contrato</t>
  </si>
  <si>
    <t>Modalidad de pago</t>
  </si>
  <si>
    <t>Fecha proyectada de pago o plan de pagos</t>
  </si>
  <si>
    <t>Modalidad de Contratación</t>
  </si>
  <si>
    <t>Mes proyectado de la contratación</t>
  </si>
  <si>
    <t xml:space="preserve">CONTROL DE CAMBIOS </t>
  </si>
  <si>
    <t>VERSIÓN</t>
  </si>
  <si>
    <t>FECHA DE CAMBIO</t>
  </si>
  <si>
    <t>DESCRIPCIÓN DEL CAMBIO</t>
  </si>
  <si>
    <t>ELABORADO POR</t>
  </si>
  <si>
    <t xml:space="preserve">Johanna Cosma
Profesional Departamento Jurídico
Andrea Ruiz R. Profesional Junior Planeación, Presupuesto y Desarrollo Organizacional </t>
  </si>
  <si>
    <t>Versión inicial.
Aprobado mediante formato 2011-73</t>
  </si>
  <si>
    <t>No.</t>
  </si>
  <si>
    <t xml:space="preserve">Contratos </t>
  </si>
  <si>
    <t xml:space="preserve">Órdenes </t>
  </si>
  <si>
    <t>No</t>
  </si>
  <si>
    <t>Valor</t>
  </si>
  <si>
    <t xml:space="preserve">Total </t>
  </si>
  <si>
    <t xml:space="preserve">Precio Unitario Estimado </t>
  </si>
  <si>
    <t>Valor total estimado (incluido IVA)</t>
  </si>
  <si>
    <t xml:space="preserve">Cantidad de bienes o servicios estimados a adquirir (Número) </t>
  </si>
  <si>
    <t>Unidad de medida de los bienes o servicios a adquirir (UNIDAD, METROS, LITROS, ETC.)</t>
  </si>
  <si>
    <r>
      <t xml:space="preserve">NIT:  </t>
    </r>
    <r>
      <rPr>
        <sz val="11"/>
        <rFont val="Arial"/>
        <family val="2"/>
      </rPr>
      <t>860.530.751 - 7</t>
    </r>
  </si>
  <si>
    <t>Contrato</t>
  </si>
  <si>
    <r>
      <t xml:space="preserve">Cargo: </t>
    </r>
    <r>
      <rPr>
        <sz val="11"/>
        <rFont val="Arial"/>
        <family val="2"/>
      </rPr>
      <t>Subdirector Financiero y Operativo.</t>
    </r>
  </si>
  <si>
    <r>
      <t xml:space="preserve">Cargo: </t>
    </r>
    <r>
      <rPr>
        <sz val="11"/>
        <rFont val="Arial"/>
        <family val="2"/>
      </rPr>
      <t>Subdirectora Corporativa.</t>
    </r>
  </si>
  <si>
    <t>De acuerdo con lo establecido en el contrato.</t>
  </si>
  <si>
    <t>Elaborado por: Dina María Olmos Aponte.</t>
  </si>
  <si>
    <t>* Informe de órdenes elaborado por: Iván Hernando Romero Pérez.</t>
  </si>
  <si>
    <t>Representante Legal: Juliana Lagos Camargo</t>
  </si>
  <si>
    <t>Cargo: Directora</t>
  </si>
  <si>
    <t>De acuerdo con el periodo pactado</t>
  </si>
  <si>
    <t xml:space="preserve">
FONDO DE GARANTÍAS DE INSTITUCIONES FINANCIERAS
PLAN DE CONTRATACIÓN Y COMPRAS
VIGENCIA 2026</t>
  </si>
  <si>
    <t>Derecho Privado</t>
  </si>
  <si>
    <t>Enero</t>
  </si>
  <si>
    <t>Servicio</t>
  </si>
  <si>
    <t>Septiembre</t>
  </si>
  <si>
    <t>Bolsa de Recursos</t>
  </si>
  <si>
    <t>Equipos</t>
  </si>
  <si>
    <t>Suscripciones</t>
  </si>
  <si>
    <t>Licencias</t>
  </si>
  <si>
    <t>Servicios</t>
  </si>
  <si>
    <t>Colombia Compra Eficiente</t>
  </si>
  <si>
    <t>Suministro de Tiquetes aéreos nacionales e internacionales para las comisiones y capacitaciones institucionales</t>
  </si>
  <si>
    <t>Servicio de Vigilancia y Seguridad Privada de las Instalaciones del Fondo</t>
  </si>
  <si>
    <t>Agencia de comunicaciones estratégicas para el fortalecimiento del posicionamiento institucional del Fondo, soporte comunicacional, gestión reputacional y consolidación de la divulgación del Seguro de Depósitos</t>
  </si>
  <si>
    <t xml:space="preserve">Suministro del personal temporal en misión que requiera el Fondo para garantizar la continua prestación del servicio durante las ausencias temporales de sus funcionarios derivadas de licencias, labores ocasionales y para atender eventuales incrementos de personal en la prestación de los servicios </t>
  </si>
  <si>
    <t>Julio</t>
  </si>
  <si>
    <t>Noviembre</t>
  </si>
  <si>
    <t>Agosto</t>
  </si>
  <si>
    <t>Octubre</t>
  </si>
  <si>
    <t>Adquisición de un servidor con el fin de que este preste los servicios de Swift, dado que se requiere mayor capcidad de cómputo, mayores recursos y además el servidor actual terminó su vida útil.</t>
  </si>
  <si>
    <t>Renovar la suscripcicón de las licencias Microsoft mediante las cuales el Fondo usa herramientas ofimáticas, para la gestión de proyectos, correo electrónico, comunicaciones unificadas, colaboración, conferencias web y seguridad principalmente.</t>
  </si>
  <si>
    <t>Servicio de conectividad del Fondo con el Banco de la República y Deceval mediante canal dedicado.</t>
  </si>
  <si>
    <t>Servicio de conectividad del Fondo con la Bolsa de Valores de Colombia y la Cámara de Riesgo Central de Contraparte mediante canales dedicados</t>
  </si>
  <si>
    <t>Adquisición de portátiles con el fin de reemplazar los asignados al cumplimiento de lo solicitado por el Autoregulador del Mercado de Valores (AMV), reemplazar y asignar en salas de reuniones y a nuevos funcionarios.</t>
  </si>
  <si>
    <t>Adquirir los recursos humanos, tecnológicos y logísticos necesarios para la administración de un sistema de contacto centralizado, que cumpla con estándares de calidad y escalabilidad, así como las condiciones técnicas definidas por el Fondo</t>
  </si>
  <si>
    <t xml:space="preserve">Descripción de los bienes o servicios </t>
  </si>
  <si>
    <t>Orden</t>
  </si>
  <si>
    <t>Monitoreo diario de medios de comunicación y redes sociales para prevenir narrativas que afecten la estabilidad del sistema financiero.</t>
  </si>
  <si>
    <t>Adquisición de equipos celulares corporativos, de acuerdo con los requerimientos del Fondo</t>
  </si>
  <si>
    <t>Unidades</t>
  </si>
  <si>
    <t>Mantenimiento del sistema de control de acceso de visitantes, circuito cerrado de tv (CCTV) y cámaras de seguiridad</t>
  </si>
  <si>
    <t>Mantenimiento de los sensores del sistema hidráulico de los baños de las instalaciones</t>
  </si>
  <si>
    <t>Mantenimiento del sistema eléctrico, que incluye: Planta de Energía, UPS y Redes</t>
  </si>
  <si>
    <t xml:space="preserve">Colombia Compra Eficiente </t>
  </si>
  <si>
    <t>Adquisición de elementos de oficina para reposición por obsolecencia y de acuerdo con los requerimientos de las áreas o la ARL (sillas, percheros, apoyapies, entre otros)</t>
  </si>
  <si>
    <t>Adquisición de insumos de bebidas calientes para las máquinas dispensadoras</t>
  </si>
  <si>
    <t>Suscripción a la herramienta de consulta jurídica LEXBASE</t>
  </si>
  <si>
    <t>Servicio de custodia, preservación y atención de consultas de documentos de archivo y rollos de microfilmación</t>
  </si>
  <si>
    <t>Servicio de horas ingeniero para parametrización de flujos y funcionalidades de OnBase</t>
  </si>
  <si>
    <t>Horas</t>
  </si>
  <si>
    <t>Adquisición de un lector de microfilm ScanPro 3500</t>
  </si>
  <si>
    <t>Sensibilización para los funcionarios del Fondo en el marco del programa de presencia institucional</t>
  </si>
  <si>
    <t>N.A.</t>
  </si>
  <si>
    <t>Servicio especializado para el diagnóstico del clima organizacional y modelo de liderazgo (Plan Estratégico)</t>
  </si>
  <si>
    <t>Adquisición y renovación de las suscripciones de software que requieren las áreas (Adobe creative suite, DataCamp, Balsamiq, entre otros.)</t>
  </si>
  <si>
    <t>Adquisición equipos de cómputo y tablets de acuerdo con los requerimientos del Fondo</t>
  </si>
  <si>
    <t>Bienes</t>
  </si>
  <si>
    <t>Servicios especializados para la optimización y monitoreo del uso de los recursos de la nube (Azure) (Plan Estratégico)</t>
  </si>
  <si>
    <t>Servicios especializados para la definción de estrategia del Gobierno de Datos de la entidad (Plan Estratégico)</t>
  </si>
  <si>
    <t>Servicios especializados para la implementación de un centro de excelencia que permita la democratización de herramientas tecnológicas al interior de la entidad (Plan Estratégico)</t>
  </si>
  <si>
    <t xml:space="preserve">Servicio de Auditoría Interna al Sistema de Gestión Integrado </t>
  </si>
  <si>
    <t>N/A</t>
  </si>
  <si>
    <t xml:space="preserve">Servicio de Auditoría de seguimiento a la certificación del Sistema de Gestión Integrado </t>
  </si>
  <si>
    <t>Servicio de asesoría especializada en aspectos de sostenibilidad para el fortalecimiento de la gestión, expectativas regulatorias y transparencia institucional</t>
  </si>
  <si>
    <t>Servicio de acceso a bases de datos de antecedentes de actividades delictivas o su financiamiento</t>
  </si>
  <si>
    <t>De 1001 a 2000</t>
  </si>
  <si>
    <t>Consultas</t>
  </si>
  <si>
    <t>Derecho privado</t>
  </si>
  <si>
    <t>Servicios logísticos integrales para llevar a cabo el Simulacro Interinstitucional de la Red de Seguridad del Sistema Financiero, con el acompañamiento del Banco Mundial</t>
  </si>
  <si>
    <t>Suscripción a la editorial Legis para las obras de consulta en el Fondo</t>
  </si>
  <si>
    <t>Mantenimiento del sistema integrado de aires acondicionados, de extracción y contra incendios</t>
  </si>
  <si>
    <t>Suscripción a la herramienta de consulta en temas laborales RESPUESTAS LABORALES</t>
  </si>
  <si>
    <t>Servicio de apoyo operativo para la organización de documentos que se transfieren al Archivo General de la Nación</t>
  </si>
  <si>
    <t>Sensibilización Archivo General de la Nación sobre alcance de las disposiciones y responsabilidades sobre los archivos del Estado</t>
  </si>
  <si>
    <t>Mantenimiento de la herramienta para la administración de los sistemas de gestión (Isolución)</t>
  </si>
  <si>
    <t>Mantenimientos</t>
  </si>
  <si>
    <t xml:space="preserve">Mantenimiento y soporte de la herramienta Biable para obtener información contable </t>
  </si>
  <si>
    <t>Renovación de los derechos de uso del direccionamiento del Fondo con el protocolo Ipv6</t>
  </si>
  <si>
    <t>Renovación de la suscripción del software Mesa de Ayuda (SysAid)</t>
  </si>
  <si>
    <t xml:space="preserve">Renovación del sistema de control de activos fijos (Autotrack) </t>
  </si>
  <si>
    <t>Servicio de asesoría especializada para la revisión del Sistema de Gestión Integrado  (Continuidad del Negocio / Seguridad de la Información / Calidad / Ambiental)</t>
  </si>
  <si>
    <t>Medición del índice de recordación del Seguro de Depósitos y de Fogafín, de acuerdo con los Principios Básicos de la IADI (Asociación Internacional de Aseguradores de Depósitos)</t>
  </si>
  <si>
    <t>Digitalización de documentos para la transferencia al Archivo General de la Nación, de acuerdo con los requisitos aplicables</t>
  </si>
  <si>
    <t>Páginas</t>
  </si>
  <si>
    <t>Adquisición de pruebas psicotécnicas para los procesos de selección de funcionarios</t>
  </si>
  <si>
    <t xml:space="preserve">Derecho Privado </t>
  </si>
  <si>
    <t>Adquisición de elementos de dotación de seguridad y salud en el trabajo teniendo en cuenta el vencimiento de productos para la atención de emergencias</t>
  </si>
  <si>
    <t>Adquisición de equipos de escritorio por obsolecencia y atender los requerimientos de las áreas</t>
  </si>
  <si>
    <t>Renovación del soporte y mantenimiento del licenciamiento de la base de datos Oracle, requerida por el sistema Apoteosys</t>
  </si>
  <si>
    <t>Renovación del derecho de uso del software que permite el almacenamiento seguro de contraseñas</t>
  </si>
  <si>
    <t>Adquisición de pruebas de Ethical Hacking y/o de ingeniería social de acuerdo con la normatividad vigente</t>
  </si>
  <si>
    <t>Servicio de asesoría especializada para la mitigación de aspectos e impactos ambientales significativos</t>
  </si>
  <si>
    <t xml:space="preserve">Sensibilización sobre el Sistema de Gestión Integrado como respuesta a la participación de los funcionarios </t>
  </si>
  <si>
    <t>Elementos</t>
  </si>
  <si>
    <t>Renovación del soporte y mantenimiento del Sistema de Ingreso y Registro de los funcionarios</t>
  </si>
  <si>
    <t>Adquisición de papelería especializada, de acuerdo con los requerimientos aplicables, para el Departamento de Gestión de Contenidos (carpetas legajadores tonos de archivo, carpetas cuatroaletas, cajas de archivo, etc.)</t>
  </si>
  <si>
    <t>Servicios especializados para diagnosticar la experiencia de los usuarios que hacen uso de los servicios que brinda el Departamento de Tecnologías de la Información (Plan Estratégico)</t>
  </si>
  <si>
    <t>Servicios especializados para el análisis del conjunto de sistemas de información y aplicaciones del Fondo (Plan Estratégico)</t>
  </si>
  <si>
    <t>Renovación del mantenimiento del software de la Oficina de Gestión de Proyectos (PWA)</t>
  </si>
  <si>
    <t>Servicio de información noticiosa, macroeconómica, financiera, política, jurídica y de orden público</t>
  </si>
  <si>
    <t>Adquisición de elementos de ferretería de acuerdo con la demanda requerida (silicona, luminarias, pinturas, estuco, tomas, cables, etc.)</t>
  </si>
  <si>
    <t>Renovación del soporte y mantenimiento del licenciamiento de la herramienta requerida por el Departamento de Auditoría Interna (ACL)</t>
  </si>
  <si>
    <t>Sensibilización en aspectos educativos de ciberseguridad, aplicando la Gestión de Ingeniería Social Permanente</t>
  </si>
  <si>
    <t>Diciembre</t>
  </si>
  <si>
    <t>Mantenimiento y lavado de los tanques de agua potable y lluvias y las electrobombas</t>
  </si>
  <si>
    <t>Adquisición de elementos de papelería en general de acuerdo con la demanda requerida por los funcionarios (útiles, papelería, hojas, esferos, cinta pegante, etc.)</t>
  </si>
  <si>
    <t>Recarga de extintores contra incendios</t>
  </si>
  <si>
    <t xml:space="preserve">Mantenimiento del sistema de desodorizadores y ambientadores de los baños de las instalaciones </t>
  </si>
  <si>
    <t>De acuerdo con lo establecido en la orden</t>
  </si>
  <si>
    <t>* Contratos cuya cuantía no supera los 50 S.M.M.L.V. ($87,545,250 IVA incluido)</t>
  </si>
  <si>
    <t xml:space="preserve">Servicios </t>
  </si>
  <si>
    <t>Adquisición del licenciamiento para uso de una herramienta para ejecutar, en espacio aislado y seguro, programas, código o archivos sospechosos.</t>
  </si>
  <si>
    <t>Servicio especializado de asesoría tributaria integral</t>
  </si>
  <si>
    <t>Diseño e implementación de una solución tecnológica para la transmisión, validación, procesamiento, almacenamiento y consulta de la información del Formato de Depósitos Individuales (Plan Estratégico)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</si>
</sst>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\ #,##0;[Red]\-&quot;$&quot;\ #,##0"/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  <numFmt numFmtId="165" formatCode="###,###,###.00"/>
    <numFmt numFmtId="166" formatCode="_-&quot;$&quot;\ * #,##0_-;\-&quot;$&quot;\ * #,##0_-;_-&quot;$&quot;\ * &quot;-&quot;??_-;_-@_-"/>
    <numFmt numFmtId="167" formatCode="mmmm"/>
    <numFmt numFmtId="168" formatCode="_-[$USD]\ * #,##0_-;\-[$USD]\ * #,##0_-;_-[$USD]\ 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1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justify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0" fillId="0" borderId="1" xfId="0" applyBorder="1"/>
    <xf numFmtId="43" fontId="0" fillId="0" borderId="1" xfId="3" applyFont="1" applyBorder="1"/>
    <xf numFmtId="43" fontId="0" fillId="0" borderId="1" xfId="0" applyNumberFormat="1" applyBorder="1"/>
    <xf numFmtId="0" fontId="0" fillId="0" borderId="1" xfId="0" applyBorder="1" applyAlignment="1">
      <alignment horizontal="center"/>
    </xf>
    <xf numFmtId="44" fontId="4" fillId="0" borderId="1" xfId="0" applyNumberFormat="1" applyFont="1" applyBorder="1"/>
    <xf numFmtId="43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5" fillId="0" borderId="1" xfId="4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6" fontId="5" fillId="0" borderId="2" xfId="4" applyNumberFormat="1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66" fontId="5" fillId="0" borderId="30" xfId="4" applyNumberFormat="1" applyFont="1" applyFill="1" applyBorder="1" applyAlignment="1">
      <alignment horizontal="center" vertical="center"/>
    </xf>
    <xf numFmtId="166" fontId="5" fillId="0" borderId="21" xfId="4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5" fillId="0" borderId="1" xfId="4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2" fontId="5" fillId="0" borderId="1" xfId="25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2" fontId="5" fillId="0" borderId="30" xfId="25" applyFont="1" applyFill="1" applyBorder="1" applyAlignment="1">
      <alignment horizontal="center" vertical="center"/>
    </xf>
    <xf numFmtId="42" fontId="5" fillId="0" borderId="21" xfId="25" applyFont="1" applyFill="1" applyBorder="1" applyAlignment="1">
      <alignment horizontal="center" vertical="center"/>
    </xf>
    <xf numFmtId="42" fontId="5" fillId="0" borderId="2" xfId="25" applyFont="1" applyFill="1" applyBorder="1" applyAlignment="1">
      <alignment horizontal="center" vertical="center"/>
    </xf>
    <xf numFmtId="168" fontId="5" fillId="0" borderId="30" xfId="0" applyNumberFormat="1" applyFont="1" applyBorder="1" applyAlignment="1">
      <alignment horizontal="center" vertical="center"/>
    </xf>
    <xf numFmtId="168" fontId="5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6" fontId="5" fillId="0" borderId="23" xfId="4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5" fillId="0" borderId="28" xfId="25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165" fontId="9" fillId="0" borderId="23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166" fontId="9" fillId="0" borderId="23" xfId="4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9" fillId="0" borderId="1" xfId="4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4" fontId="10" fillId="0" borderId="1" xfId="4" applyFont="1" applyFill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6" fontId="10" fillId="0" borderId="1" xfId="5" applyNumberFormat="1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center" vertical="center" wrapText="1"/>
    </xf>
    <xf numFmtId="44" fontId="10" fillId="0" borderId="2" xfId="4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4" fontId="9" fillId="0" borderId="1" xfId="4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vertical="center" wrapText="1"/>
    </xf>
  </cellXfs>
  <cellStyles count="26">
    <cellStyle name="Millares" xfId="3" builtinId="3"/>
    <cellStyle name="Millares 2" xfId="2" xr:uid="{00000000-0005-0000-0000-000001000000}"/>
    <cellStyle name="Moneda" xfId="4" builtinId="4"/>
    <cellStyle name="Moneda [0] 2" xfId="7" xr:uid="{6BEE15D2-BCF6-4641-8367-744A0DBD4994}"/>
    <cellStyle name="Moneda [0] 2 2" xfId="25" xr:uid="{87F38569-0366-406B-9EBA-F7DBAD778228}"/>
    <cellStyle name="Moneda [0] 3" xfId="6" xr:uid="{276617AC-0730-42AB-94F3-241C5D3BD0BF}"/>
    <cellStyle name="Moneda [0] 4" xfId="9" xr:uid="{147B2C66-F30C-4099-A99C-82D5A50FB35D}"/>
    <cellStyle name="Moneda 10" xfId="14" xr:uid="{8750E665-0916-4364-A9A8-6CB97D97F134}"/>
    <cellStyle name="Moneda 12" xfId="18" xr:uid="{0DEFEC66-A690-41FC-8105-52F1F2777922}"/>
    <cellStyle name="Moneda 13" xfId="20" xr:uid="{32B7BCFD-00ED-41DE-8C6C-9059470DF100}"/>
    <cellStyle name="Moneda 14" xfId="19" xr:uid="{104823DC-3CF9-420F-869F-1D7D96280939}"/>
    <cellStyle name="Moneda 15" xfId="21" xr:uid="{9967B781-7D9C-4C72-9D52-9F7AF3973995}"/>
    <cellStyle name="Moneda 16" xfId="22" xr:uid="{AEA42FF5-15BD-4098-8FB0-DCB8ACDBC214}"/>
    <cellStyle name="Moneda 17" xfId="23" xr:uid="{25DF7E99-9816-432C-AC3C-6580613206A9}"/>
    <cellStyle name="Moneda 18" xfId="24" xr:uid="{01DDE9E1-57A4-4E45-A448-205319D6B47E}"/>
    <cellStyle name="Moneda 2" xfId="5" xr:uid="{CAB1A3D8-BEC8-419E-B001-43BF59DB9209}"/>
    <cellStyle name="Moneda 20" xfId="17" xr:uid="{4DC15D9A-CC66-4FB7-9121-13E9FC3688EB}"/>
    <cellStyle name="Moneda 3" xfId="11" xr:uid="{0E945640-E776-4628-ACB8-CA2E30EEDDD3}"/>
    <cellStyle name="Moneda 4" xfId="8" xr:uid="{CB77FF73-F49F-4A4C-AE42-F38060B8CBD7}"/>
    <cellStyle name="Moneda 5" xfId="10" xr:uid="{484D583A-D9DE-42B5-A1BE-5583B3A169D3}"/>
    <cellStyle name="Moneda 6" xfId="16" xr:uid="{AD57365C-593D-4674-A926-7E2C16E1D400}"/>
    <cellStyle name="Moneda 7" xfId="15" xr:uid="{123F8C1E-CF2D-43C9-9548-78E2BC9AC929}"/>
    <cellStyle name="Moneda 8" xfId="13" xr:uid="{C0A40225-D91C-47B9-BFE1-C688569CD13E}"/>
    <cellStyle name="Moneda 9" xfId="12" xr:uid="{83551959-ED22-4CBB-95D3-978C40071776}"/>
    <cellStyle name="Normal" xfId="0" builtinId="0"/>
    <cellStyle name="Normal 2" xfId="1" xr:uid="{00000000-0005-0000-0000-000004000000}"/>
  </cellStyles>
  <dxfs count="2">
    <dxf>
      <font>
        <color theme="5" tint="-0.499984740745262"/>
      </font>
      <fill>
        <patternFill>
          <bgColor theme="7" tint="0.59996337778862885"/>
        </patternFill>
      </fill>
    </dxf>
    <dxf>
      <font>
        <color theme="5" tint="-0.499984740745262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119063</xdr:rowOff>
    </xdr:from>
    <xdr:to>
      <xdr:col>3</xdr:col>
      <xdr:colOff>1869531</xdr:colOff>
      <xdr:row>1</xdr:row>
      <xdr:rowOff>1018858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2297AA-03ED-F3E5-BDC8-2D0E58F4E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81" y="309563"/>
          <a:ext cx="3896995" cy="89979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18723-FED0-4486-9401-1012B4162C4B}">
  <dimension ref="B1:Q83"/>
  <sheetViews>
    <sheetView tabSelected="1" zoomScale="70" zoomScaleNormal="70" workbookViewId="0">
      <selection activeCell="B2" sqref="B2:L2"/>
    </sheetView>
  </sheetViews>
  <sheetFormatPr baseColWidth="10" defaultColWidth="11.42578125" defaultRowHeight="14.25" x14ac:dyDescent="0.2"/>
  <cols>
    <col min="1" max="1" width="4.42578125" style="16" customWidth="1"/>
    <col min="2" max="2" width="11.42578125" style="16"/>
    <col min="3" max="3" width="22.42578125" style="17" customWidth="1"/>
    <col min="4" max="4" width="31" style="16" customWidth="1"/>
    <col min="5" max="5" width="20.7109375" style="16" customWidth="1"/>
    <col min="6" max="6" width="80.42578125" style="16" customWidth="1"/>
    <col min="7" max="8" width="21.85546875" style="16" customWidth="1"/>
    <col min="9" max="9" width="26" style="16" customWidth="1"/>
    <col min="10" max="10" width="30.7109375" style="16" customWidth="1"/>
    <col min="11" max="11" width="25" style="16" customWidth="1"/>
    <col min="12" max="12" width="29" style="18" customWidth="1"/>
    <col min="13" max="15" width="11.42578125" style="16"/>
    <col min="16" max="16" width="12.42578125" style="16" bestFit="1" customWidth="1"/>
    <col min="17" max="16384" width="11.42578125" style="16"/>
  </cols>
  <sheetData>
    <row r="1" spans="2:16" ht="15" thickBot="1" x14ac:dyDescent="0.25"/>
    <row r="2" spans="2:16" ht="99" customHeight="1" thickBot="1" x14ac:dyDescent="0.25">
      <c r="B2" s="107" t="s">
        <v>32</v>
      </c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2:16" ht="15" thickBot="1" x14ac:dyDescent="0.25">
      <c r="B3" s="19"/>
      <c r="C3" s="20"/>
      <c r="D3" s="20"/>
      <c r="E3" s="20"/>
      <c r="F3" s="20"/>
      <c r="G3" s="20"/>
      <c r="H3" s="20"/>
      <c r="I3" s="20"/>
      <c r="J3" s="20"/>
      <c r="K3" s="21"/>
      <c r="L3" s="21"/>
    </row>
    <row r="4" spans="2:16" ht="15" x14ac:dyDescent="0.25">
      <c r="B4" s="28" t="s">
        <v>22</v>
      </c>
      <c r="C4" s="29"/>
      <c r="D4" s="29"/>
      <c r="E4" s="29"/>
      <c r="F4" s="29"/>
      <c r="G4" s="29"/>
      <c r="H4" s="29"/>
      <c r="I4" s="29"/>
      <c r="J4" s="29"/>
      <c r="K4" s="30"/>
      <c r="L4" s="31"/>
    </row>
    <row r="5" spans="2:16" ht="15" x14ac:dyDescent="0.25">
      <c r="B5" s="22" t="s">
        <v>29</v>
      </c>
      <c r="C5" s="23"/>
      <c r="D5" s="23"/>
      <c r="E5" s="23"/>
      <c r="F5" s="23"/>
      <c r="G5" s="23"/>
      <c r="H5" s="23"/>
      <c r="I5" s="23"/>
      <c r="J5" s="23"/>
      <c r="K5" s="24"/>
      <c r="L5" s="32"/>
    </row>
    <row r="6" spans="2:16" ht="15" x14ac:dyDescent="0.25">
      <c r="B6" s="22" t="s">
        <v>30</v>
      </c>
      <c r="C6" s="23"/>
      <c r="D6" s="23"/>
      <c r="E6" s="23"/>
      <c r="F6" s="23"/>
      <c r="G6" s="23"/>
      <c r="H6" s="23"/>
      <c r="I6" s="23"/>
      <c r="J6" s="23"/>
      <c r="K6" s="24"/>
      <c r="L6" s="32"/>
    </row>
    <row r="7" spans="2:16" ht="15" x14ac:dyDescent="0.25">
      <c r="B7" s="22" t="s">
        <v>27</v>
      </c>
      <c r="C7" s="23"/>
      <c r="D7" s="23"/>
      <c r="E7" s="23"/>
      <c r="F7" s="23"/>
      <c r="G7" s="23"/>
      <c r="H7" s="23"/>
      <c r="I7" s="23"/>
      <c r="J7" s="23"/>
      <c r="K7" s="24"/>
      <c r="L7" s="32"/>
    </row>
    <row r="8" spans="2:16" ht="15" x14ac:dyDescent="0.25">
      <c r="B8" s="22" t="s">
        <v>25</v>
      </c>
      <c r="C8" s="23"/>
      <c r="D8" s="23"/>
      <c r="E8" s="23"/>
      <c r="F8" s="23"/>
      <c r="G8" s="23"/>
      <c r="H8" s="23"/>
      <c r="I8" s="23"/>
      <c r="J8" s="23"/>
      <c r="K8" s="24"/>
      <c r="L8" s="32"/>
    </row>
    <row r="9" spans="2:16" ht="15" x14ac:dyDescent="0.25">
      <c r="B9" s="22" t="s">
        <v>28</v>
      </c>
      <c r="C9" s="23"/>
      <c r="D9" s="23"/>
      <c r="E9" s="23"/>
      <c r="F9" s="23"/>
      <c r="G9" s="23"/>
      <c r="H9" s="23"/>
      <c r="I9" s="23"/>
      <c r="J9" s="23"/>
      <c r="K9" s="24"/>
      <c r="L9" s="32"/>
    </row>
    <row r="10" spans="2:16" ht="15" x14ac:dyDescent="0.25">
      <c r="B10" s="25" t="s">
        <v>24</v>
      </c>
      <c r="C10" s="26"/>
      <c r="D10" s="26"/>
      <c r="E10" s="26"/>
      <c r="F10" s="26"/>
      <c r="G10" s="26"/>
      <c r="H10" s="26"/>
      <c r="I10" s="26"/>
      <c r="J10" s="26"/>
      <c r="K10" s="27"/>
      <c r="L10" s="33"/>
    </row>
    <row r="11" spans="2:16" ht="18" customHeight="1" thickBot="1" x14ac:dyDescent="0.25">
      <c r="B11" s="34" t="s">
        <v>131</v>
      </c>
      <c r="C11" s="35"/>
      <c r="D11" s="35"/>
      <c r="E11" s="35"/>
      <c r="F11" s="35"/>
      <c r="G11" s="35"/>
      <c r="H11" s="35"/>
      <c r="I11" s="35"/>
      <c r="J11" s="35"/>
      <c r="K11" s="36"/>
      <c r="L11" s="37"/>
    </row>
    <row r="12" spans="2:16" ht="12" customHeight="1" thickBot="1" x14ac:dyDescent="0.25">
      <c r="B12" s="17"/>
      <c r="C12" s="16"/>
      <c r="K12" s="18"/>
    </row>
    <row r="13" spans="2:16" ht="55.5" customHeight="1" thickBot="1" x14ac:dyDescent="0.25">
      <c r="B13" s="102" t="s">
        <v>12</v>
      </c>
      <c r="C13" s="103" t="s">
        <v>0</v>
      </c>
      <c r="D13" s="104" t="s">
        <v>3</v>
      </c>
      <c r="E13" s="104" t="s">
        <v>4</v>
      </c>
      <c r="F13" s="104" t="s">
        <v>57</v>
      </c>
      <c r="G13" s="104" t="s">
        <v>20</v>
      </c>
      <c r="H13" s="104" t="s">
        <v>21</v>
      </c>
      <c r="I13" s="105" t="s">
        <v>18</v>
      </c>
      <c r="J13" s="104" t="s">
        <v>19</v>
      </c>
      <c r="K13" s="105" t="s">
        <v>1</v>
      </c>
      <c r="L13" s="106" t="s">
        <v>2</v>
      </c>
    </row>
    <row r="14" spans="2:16" s="38" customFormat="1" ht="68.25" customHeight="1" x14ac:dyDescent="0.25">
      <c r="B14" s="83">
        <v>1</v>
      </c>
      <c r="C14" s="84" t="s">
        <v>23</v>
      </c>
      <c r="D14" s="85" t="s">
        <v>33</v>
      </c>
      <c r="E14" s="63" t="s">
        <v>34</v>
      </c>
      <c r="F14" s="63" t="s">
        <v>45</v>
      </c>
      <c r="G14" s="85">
        <v>1</v>
      </c>
      <c r="H14" s="63" t="s">
        <v>35</v>
      </c>
      <c r="I14" s="86">
        <v>445021348.73949581</v>
      </c>
      <c r="J14" s="86">
        <v>529575405</v>
      </c>
      <c r="K14" s="63" t="s">
        <v>26</v>
      </c>
      <c r="L14" s="64" t="s">
        <v>31</v>
      </c>
    </row>
    <row r="15" spans="2:16" s="38" customFormat="1" ht="68.25" customHeight="1" x14ac:dyDescent="0.25">
      <c r="B15" s="87">
        <v>2</v>
      </c>
      <c r="C15" s="88" t="s">
        <v>23</v>
      </c>
      <c r="D15" s="89" t="s">
        <v>33</v>
      </c>
      <c r="E15" s="65" t="s">
        <v>34</v>
      </c>
      <c r="F15" s="65" t="s">
        <v>56</v>
      </c>
      <c r="G15" s="89">
        <v>1</v>
      </c>
      <c r="H15" s="65" t="s">
        <v>35</v>
      </c>
      <c r="I15" s="90">
        <v>209969550</v>
      </c>
      <c r="J15" s="90">
        <v>209969550</v>
      </c>
      <c r="K15" s="65" t="s">
        <v>26</v>
      </c>
      <c r="L15" s="66" t="s">
        <v>31</v>
      </c>
    </row>
    <row r="16" spans="2:16" s="38" customFormat="1" ht="63.75" customHeight="1" x14ac:dyDescent="0.25">
      <c r="B16" s="87">
        <v>3</v>
      </c>
      <c r="C16" s="88" t="s">
        <v>23</v>
      </c>
      <c r="D16" s="88" t="s">
        <v>42</v>
      </c>
      <c r="E16" s="91" t="s">
        <v>34</v>
      </c>
      <c r="F16" s="65" t="s">
        <v>55</v>
      </c>
      <c r="G16" s="92">
        <v>39</v>
      </c>
      <c r="H16" s="65" t="s">
        <v>38</v>
      </c>
      <c r="I16" s="93">
        <v>3692307.6923076925</v>
      </c>
      <c r="J16" s="93">
        <f>G16*I16</f>
        <v>144000000</v>
      </c>
      <c r="K16" s="65" t="s">
        <v>26</v>
      </c>
      <c r="L16" s="66" t="s">
        <v>31</v>
      </c>
      <c r="O16"/>
      <c r="P16"/>
    </row>
    <row r="17" spans="2:16" s="38" customFormat="1" ht="63.75" customHeight="1" x14ac:dyDescent="0.25">
      <c r="B17" s="87">
        <v>4</v>
      </c>
      <c r="C17" s="88" t="s">
        <v>23</v>
      </c>
      <c r="D17" s="89" t="s">
        <v>33</v>
      </c>
      <c r="E17" s="91" t="s">
        <v>34</v>
      </c>
      <c r="F17" s="111" t="s">
        <v>135</v>
      </c>
      <c r="G17" s="112">
        <v>1</v>
      </c>
      <c r="H17" s="111" t="s">
        <v>35</v>
      </c>
      <c r="I17" s="113">
        <v>296592210</v>
      </c>
      <c r="J17" s="113">
        <v>296592210</v>
      </c>
      <c r="K17" s="65" t="s">
        <v>26</v>
      </c>
      <c r="L17" s="66" t="s">
        <v>31</v>
      </c>
      <c r="O17"/>
      <c r="P17"/>
    </row>
    <row r="18" spans="2:16" s="38" customFormat="1" ht="40.5" customHeight="1" x14ac:dyDescent="0.25">
      <c r="B18" s="87">
        <v>5</v>
      </c>
      <c r="C18" s="88" t="s">
        <v>23</v>
      </c>
      <c r="D18" s="89" t="s">
        <v>33</v>
      </c>
      <c r="E18" s="65" t="s">
        <v>47</v>
      </c>
      <c r="F18" s="65" t="s">
        <v>43</v>
      </c>
      <c r="G18" s="89">
        <v>1</v>
      </c>
      <c r="H18" s="65" t="s">
        <v>37</v>
      </c>
      <c r="I18" s="94">
        <v>150000000</v>
      </c>
      <c r="J18" s="93">
        <v>150000000</v>
      </c>
      <c r="K18" s="65" t="s">
        <v>26</v>
      </c>
      <c r="L18" s="66" t="s">
        <v>31</v>
      </c>
      <c r="O18"/>
      <c r="P18"/>
    </row>
    <row r="19" spans="2:16" s="38" customFormat="1" ht="60" customHeight="1" x14ac:dyDescent="0.25">
      <c r="B19" s="87">
        <v>6</v>
      </c>
      <c r="C19" s="88" t="s">
        <v>23</v>
      </c>
      <c r="D19" s="89" t="s">
        <v>33</v>
      </c>
      <c r="E19" s="91" t="s">
        <v>49</v>
      </c>
      <c r="F19" s="65" t="s">
        <v>51</v>
      </c>
      <c r="G19" s="92">
        <v>1</v>
      </c>
      <c r="H19" s="65" t="s">
        <v>38</v>
      </c>
      <c r="I19" s="93">
        <v>130130308.00000001</v>
      </c>
      <c r="J19" s="93">
        <f>G19*I19</f>
        <v>130130308.00000001</v>
      </c>
      <c r="K19" s="65" t="s">
        <v>26</v>
      </c>
      <c r="L19" s="66" t="s">
        <v>31</v>
      </c>
    </row>
    <row r="20" spans="2:16" s="38" customFormat="1" ht="77.25" customHeight="1" x14ac:dyDescent="0.25">
      <c r="B20" s="87">
        <v>7</v>
      </c>
      <c r="C20" s="88" t="s">
        <v>23</v>
      </c>
      <c r="D20" s="89" t="s">
        <v>33</v>
      </c>
      <c r="E20" s="65" t="s">
        <v>36</v>
      </c>
      <c r="F20" s="65" t="s">
        <v>46</v>
      </c>
      <c r="G20" s="65">
        <v>1</v>
      </c>
      <c r="H20" s="95" t="s">
        <v>35</v>
      </c>
      <c r="I20" s="90">
        <f>+J20/1.19</f>
        <v>84033613.445378155</v>
      </c>
      <c r="J20" s="90">
        <v>100000000</v>
      </c>
      <c r="K20" s="65" t="s">
        <v>26</v>
      </c>
      <c r="L20" s="66" t="s">
        <v>31</v>
      </c>
    </row>
    <row r="21" spans="2:16" s="38" customFormat="1" ht="39.75" customHeight="1" x14ac:dyDescent="0.25">
      <c r="B21" s="87">
        <v>8</v>
      </c>
      <c r="C21" s="88" t="s">
        <v>23</v>
      </c>
      <c r="D21" s="89" t="s">
        <v>33</v>
      </c>
      <c r="E21" s="91" t="s">
        <v>36</v>
      </c>
      <c r="F21" s="65" t="s">
        <v>53</v>
      </c>
      <c r="G21" s="92">
        <v>1</v>
      </c>
      <c r="H21" s="92" t="s">
        <v>41</v>
      </c>
      <c r="I21" s="93">
        <v>78455291.536000028</v>
      </c>
      <c r="J21" s="93">
        <v>90000000</v>
      </c>
      <c r="K21" s="65" t="s">
        <v>26</v>
      </c>
      <c r="L21" s="66" t="s">
        <v>31</v>
      </c>
    </row>
    <row r="22" spans="2:16" s="38" customFormat="1" ht="49.5" customHeight="1" x14ac:dyDescent="0.25">
      <c r="B22" s="87">
        <v>9</v>
      </c>
      <c r="C22" s="88" t="s">
        <v>23</v>
      </c>
      <c r="D22" s="89" t="s">
        <v>33</v>
      </c>
      <c r="E22" s="91" t="s">
        <v>36</v>
      </c>
      <c r="F22" s="101" t="s">
        <v>54</v>
      </c>
      <c r="G22" s="92">
        <v>1</v>
      </c>
      <c r="H22" s="92" t="s">
        <v>41</v>
      </c>
      <c r="I22" s="93">
        <v>78455291.536000028</v>
      </c>
      <c r="J22" s="93">
        <v>90000000</v>
      </c>
      <c r="K22" s="65" t="s">
        <v>26</v>
      </c>
      <c r="L22" s="66" t="s">
        <v>31</v>
      </c>
    </row>
    <row r="23" spans="2:16" s="38" customFormat="1" ht="49.5" customHeight="1" x14ac:dyDescent="0.25">
      <c r="B23" s="87">
        <v>10</v>
      </c>
      <c r="C23" s="88" t="s">
        <v>23</v>
      </c>
      <c r="D23" s="89" t="s">
        <v>33</v>
      </c>
      <c r="E23" s="91" t="s">
        <v>36</v>
      </c>
      <c r="F23" s="101" t="s">
        <v>134</v>
      </c>
      <c r="G23" s="92">
        <v>1</v>
      </c>
      <c r="H23" s="92" t="s">
        <v>41</v>
      </c>
      <c r="I23" s="114">
        <f>+J23/1.19</f>
        <v>84033613.445378155</v>
      </c>
      <c r="J23" s="93">
        <v>100000000</v>
      </c>
      <c r="K23" s="65" t="s">
        <v>26</v>
      </c>
      <c r="L23" s="66" t="s">
        <v>31</v>
      </c>
    </row>
    <row r="24" spans="2:16" s="38" customFormat="1" ht="67.5" customHeight="1" x14ac:dyDescent="0.25">
      <c r="B24" s="87">
        <v>11</v>
      </c>
      <c r="C24" s="88" t="s">
        <v>23</v>
      </c>
      <c r="D24" s="88" t="s">
        <v>42</v>
      </c>
      <c r="E24" s="91" t="s">
        <v>50</v>
      </c>
      <c r="F24" s="65" t="s">
        <v>52</v>
      </c>
      <c r="G24" s="92">
        <v>1</v>
      </c>
      <c r="H24" s="65" t="s">
        <v>40</v>
      </c>
      <c r="I24" s="93">
        <v>723269346.4095825</v>
      </c>
      <c r="J24" s="93">
        <f>G24*I24</f>
        <v>723269346.4095825</v>
      </c>
      <c r="K24" s="65" t="s">
        <v>26</v>
      </c>
      <c r="L24" s="66" t="s">
        <v>31</v>
      </c>
    </row>
    <row r="25" spans="2:16" s="38" customFormat="1" ht="52.5" customHeight="1" thickBot="1" x14ac:dyDescent="0.3">
      <c r="B25" s="96">
        <v>12</v>
      </c>
      <c r="C25" s="97" t="s">
        <v>23</v>
      </c>
      <c r="D25" s="98" t="s">
        <v>33</v>
      </c>
      <c r="E25" s="67" t="s">
        <v>48</v>
      </c>
      <c r="F25" s="67" t="s">
        <v>44</v>
      </c>
      <c r="G25" s="98">
        <v>1</v>
      </c>
      <c r="H25" s="67" t="s">
        <v>35</v>
      </c>
      <c r="I25" s="99">
        <v>320000000</v>
      </c>
      <c r="J25" s="100">
        <v>320000000</v>
      </c>
      <c r="K25" s="67" t="s">
        <v>26</v>
      </c>
      <c r="L25" s="68" t="s">
        <v>31</v>
      </c>
    </row>
    <row r="26" spans="2:16" ht="39.75" customHeight="1" x14ac:dyDescent="0.2">
      <c r="B26" s="69">
        <v>13</v>
      </c>
      <c r="C26" s="70" t="s">
        <v>58</v>
      </c>
      <c r="D26" s="71" t="s">
        <v>33</v>
      </c>
      <c r="E26" s="70" t="s">
        <v>34</v>
      </c>
      <c r="F26" s="73" t="s">
        <v>59</v>
      </c>
      <c r="G26" s="70">
        <v>1</v>
      </c>
      <c r="H26" s="70" t="s">
        <v>35</v>
      </c>
      <c r="I26" s="72">
        <v>56430000.840336137</v>
      </c>
      <c r="J26" s="72">
        <v>67151701</v>
      </c>
      <c r="K26" s="73" t="s">
        <v>130</v>
      </c>
      <c r="L26" s="74" t="s">
        <v>31</v>
      </c>
    </row>
    <row r="27" spans="2:16" ht="37.5" customHeight="1" x14ac:dyDescent="0.2">
      <c r="B27" s="75">
        <v>14</v>
      </c>
      <c r="C27" s="39" t="s">
        <v>58</v>
      </c>
      <c r="D27" s="40" t="s">
        <v>33</v>
      </c>
      <c r="E27" s="39" t="s">
        <v>34</v>
      </c>
      <c r="F27" s="49" t="s">
        <v>60</v>
      </c>
      <c r="G27" s="39">
        <v>3</v>
      </c>
      <c r="H27" s="39" t="s">
        <v>61</v>
      </c>
      <c r="I27" s="41">
        <f>J27/3</f>
        <v>7721925.666666667</v>
      </c>
      <c r="J27" s="41">
        <v>23165777</v>
      </c>
      <c r="K27" s="49" t="s">
        <v>130</v>
      </c>
      <c r="L27" s="76" t="s">
        <v>31</v>
      </c>
    </row>
    <row r="28" spans="2:16" ht="50.25" customHeight="1" x14ac:dyDescent="0.2">
      <c r="B28" s="75">
        <v>15</v>
      </c>
      <c r="C28" s="39" t="s">
        <v>58</v>
      </c>
      <c r="D28" s="40" t="s">
        <v>33</v>
      </c>
      <c r="E28" s="39" t="s">
        <v>34</v>
      </c>
      <c r="F28" s="49" t="s">
        <v>62</v>
      </c>
      <c r="G28" s="39">
        <v>1</v>
      </c>
      <c r="H28" s="39" t="s">
        <v>35</v>
      </c>
      <c r="I28" s="41">
        <v>43033864</v>
      </c>
      <c r="J28" s="41">
        <v>43033864</v>
      </c>
      <c r="K28" s="49" t="s">
        <v>130</v>
      </c>
      <c r="L28" s="76" t="s">
        <v>31</v>
      </c>
    </row>
    <row r="29" spans="2:16" ht="33.75" customHeight="1" x14ac:dyDescent="0.2">
      <c r="B29" s="75">
        <v>16</v>
      </c>
      <c r="C29" s="39" t="s">
        <v>58</v>
      </c>
      <c r="D29" s="40" t="s">
        <v>33</v>
      </c>
      <c r="E29" s="39" t="s">
        <v>34</v>
      </c>
      <c r="F29" s="49" t="s">
        <v>63</v>
      </c>
      <c r="G29" s="39">
        <v>1</v>
      </c>
      <c r="H29" s="39" t="s">
        <v>35</v>
      </c>
      <c r="I29" s="41">
        <v>20990000</v>
      </c>
      <c r="J29" s="41">
        <v>20990000</v>
      </c>
      <c r="K29" s="49" t="s">
        <v>130</v>
      </c>
      <c r="L29" s="76" t="s">
        <v>31</v>
      </c>
    </row>
    <row r="30" spans="2:16" ht="27" customHeight="1" x14ac:dyDescent="0.2">
      <c r="B30" s="75">
        <v>17</v>
      </c>
      <c r="C30" s="39" t="s">
        <v>58</v>
      </c>
      <c r="D30" s="40" t="s">
        <v>33</v>
      </c>
      <c r="E30" s="39" t="s">
        <v>34</v>
      </c>
      <c r="F30" s="49" t="s">
        <v>64</v>
      </c>
      <c r="G30" s="39">
        <v>1</v>
      </c>
      <c r="H30" s="39" t="s">
        <v>35</v>
      </c>
      <c r="I30" s="41">
        <v>77350000</v>
      </c>
      <c r="J30" s="41">
        <v>77350000</v>
      </c>
      <c r="K30" s="49" t="s">
        <v>130</v>
      </c>
      <c r="L30" s="76" t="s">
        <v>31</v>
      </c>
    </row>
    <row r="31" spans="2:16" ht="51.75" customHeight="1" x14ac:dyDescent="0.2">
      <c r="B31" s="75">
        <v>18</v>
      </c>
      <c r="C31" s="39" t="s">
        <v>58</v>
      </c>
      <c r="D31" s="40" t="s">
        <v>65</v>
      </c>
      <c r="E31" s="39" t="s">
        <v>34</v>
      </c>
      <c r="F31" s="49" t="s">
        <v>66</v>
      </c>
      <c r="G31" s="39">
        <v>1</v>
      </c>
      <c r="H31" s="39" t="s">
        <v>61</v>
      </c>
      <c r="I31" s="41">
        <v>40268410</v>
      </c>
      <c r="J31" s="41">
        <v>40268410</v>
      </c>
      <c r="K31" s="49" t="s">
        <v>130</v>
      </c>
      <c r="L31" s="76" t="s">
        <v>31</v>
      </c>
    </row>
    <row r="32" spans="2:16" ht="34.5" customHeight="1" x14ac:dyDescent="0.2">
      <c r="B32" s="75">
        <v>19</v>
      </c>
      <c r="C32" s="39" t="s">
        <v>58</v>
      </c>
      <c r="D32" s="40" t="s">
        <v>33</v>
      </c>
      <c r="E32" s="39" t="s">
        <v>34</v>
      </c>
      <c r="F32" s="49" t="s">
        <v>67</v>
      </c>
      <c r="G32" s="39">
        <v>1</v>
      </c>
      <c r="H32" s="39" t="s">
        <v>35</v>
      </c>
      <c r="I32" s="41">
        <v>70031500</v>
      </c>
      <c r="J32" s="41">
        <v>70031500</v>
      </c>
      <c r="K32" s="49" t="s">
        <v>130</v>
      </c>
      <c r="L32" s="76" t="s">
        <v>31</v>
      </c>
    </row>
    <row r="33" spans="2:12" ht="35.25" customHeight="1" x14ac:dyDescent="0.2">
      <c r="B33" s="75">
        <v>20</v>
      </c>
      <c r="C33" s="39" t="s">
        <v>58</v>
      </c>
      <c r="D33" s="40" t="s">
        <v>33</v>
      </c>
      <c r="E33" s="39" t="s">
        <v>34</v>
      </c>
      <c r="F33" s="49" t="s">
        <v>68</v>
      </c>
      <c r="G33" s="39">
        <v>1</v>
      </c>
      <c r="H33" s="39" t="s">
        <v>35</v>
      </c>
      <c r="I33" s="41">
        <v>5500000</v>
      </c>
      <c r="J33" s="41">
        <f>+I33</f>
        <v>5500000</v>
      </c>
      <c r="K33" s="49" t="s">
        <v>130</v>
      </c>
      <c r="L33" s="76" t="s">
        <v>31</v>
      </c>
    </row>
    <row r="34" spans="2:12" ht="37.5" customHeight="1" x14ac:dyDescent="0.2">
      <c r="B34" s="75">
        <v>21</v>
      </c>
      <c r="C34" s="39" t="s">
        <v>58</v>
      </c>
      <c r="D34" s="40" t="s">
        <v>33</v>
      </c>
      <c r="E34" s="39" t="s">
        <v>34</v>
      </c>
      <c r="F34" s="49" t="s">
        <v>69</v>
      </c>
      <c r="G34" s="39">
        <v>1</v>
      </c>
      <c r="H34" s="39" t="s">
        <v>41</v>
      </c>
      <c r="I34" s="41">
        <v>27601632</v>
      </c>
      <c r="J34" s="41">
        <v>32845942</v>
      </c>
      <c r="K34" s="49" t="s">
        <v>130</v>
      </c>
      <c r="L34" s="76" t="s">
        <v>31</v>
      </c>
    </row>
    <row r="35" spans="2:12" ht="33.75" customHeight="1" x14ac:dyDescent="0.2">
      <c r="B35" s="75">
        <v>22</v>
      </c>
      <c r="C35" s="39" t="s">
        <v>58</v>
      </c>
      <c r="D35" s="40" t="s">
        <v>33</v>
      </c>
      <c r="E35" s="39" t="s">
        <v>34</v>
      </c>
      <c r="F35" s="49" t="s">
        <v>70</v>
      </c>
      <c r="G35" s="39">
        <v>215</v>
      </c>
      <c r="H35" s="39" t="s">
        <v>71</v>
      </c>
      <c r="I35" s="41">
        <v>59302160</v>
      </c>
      <c r="J35" s="41">
        <v>70569570</v>
      </c>
      <c r="K35" s="49" t="s">
        <v>130</v>
      </c>
      <c r="L35" s="76" t="s">
        <v>31</v>
      </c>
    </row>
    <row r="36" spans="2:12" ht="35.25" customHeight="1" x14ac:dyDescent="0.2">
      <c r="B36" s="75">
        <v>23</v>
      </c>
      <c r="C36" s="39" t="s">
        <v>58</v>
      </c>
      <c r="D36" s="40" t="s">
        <v>33</v>
      </c>
      <c r="E36" s="39" t="s">
        <v>34</v>
      </c>
      <c r="F36" s="49" t="s">
        <v>72</v>
      </c>
      <c r="G36" s="39">
        <v>1</v>
      </c>
      <c r="H36" s="39" t="s">
        <v>38</v>
      </c>
      <c r="I36" s="41">
        <v>50755258</v>
      </c>
      <c r="J36" s="41">
        <v>60398757</v>
      </c>
      <c r="K36" s="49" t="s">
        <v>130</v>
      </c>
      <c r="L36" s="76" t="s">
        <v>31</v>
      </c>
    </row>
    <row r="37" spans="2:12" ht="35.25" customHeight="1" x14ac:dyDescent="0.2">
      <c r="B37" s="75">
        <v>24</v>
      </c>
      <c r="C37" s="39" t="s">
        <v>58</v>
      </c>
      <c r="D37" s="40" t="s">
        <v>33</v>
      </c>
      <c r="E37" s="39" t="s">
        <v>34</v>
      </c>
      <c r="F37" s="49" t="s">
        <v>73</v>
      </c>
      <c r="G37" s="39">
        <v>15</v>
      </c>
      <c r="H37" s="39" t="s">
        <v>74</v>
      </c>
      <c r="I37" s="41">
        <v>1470000</v>
      </c>
      <c r="J37" s="41">
        <v>1470000</v>
      </c>
      <c r="K37" s="49" t="s">
        <v>130</v>
      </c>
      <c r="L37" s="76" t="s">
        <v>31</v>
      </c>
    </row>
    <row r="38" spans="2:12" ht="36" customHeight="1" x14ac:dyDescent="0.2">
      <c r="B38" s="75">
        <v>25</v>
      </c>
      <c r="C38" s="39" t="s">
        <v>58</v>
      </c>
      <c r="D38" s="40" t="s">
        <v>33</v>
      </c>
      <c r="E38" s="39" t="s">
        <v>34</v>
      </c>
      <c r="F38" s="49" t="s">
        <v>75</v>
      </c>
      <c r="G38" s="39" t="s">
        <v>74</v>
      </c>
      <c r="H38" s="39" t="s">
        <v>74</v>
      </c>
      <c r="I38" s="41">
        <f>+J38/1.19</f>
        <v>71428571.428571433</v>
      </c>
      <c r="J38" s="41">
        <v>85000000</v>
      </c>
      <c r="K38" s="49" t="s">
        <v>130</v>
      </c>
      <c r="L38" s="76" t="s">
        <v>31</v>
      </c>
    </row>
    <row r="39" spans="2:12" ht="35.25" customHeight="1" x14ac:dyDescent="0.2">
      <c r="B39" s="75">
        <v>26</v>
      </c>
      <c r="C39" s="39" t="s">
        <v>58</v>
      </c>
      <c r="D39" s="40" t="s">
        <v>33</v>
      </c>
      <c r="E39" s="39" t="s">
        <v>34</v>
      </c>
      <c r="F39" s="49" t="s">
        <v>76</v>
      </c>
      <c r="G39" s="39">
        <v>1</v>
      </c>
      <c r="H39" s="39" t="s">
        <v>41</v>
      </c>
      <c r="I39" s="41">
        <v>16112758</v>
      </c>
      <c r="J39" s="41">
        <f>I39*G39</f>
        <v>16112758</v>
      </c>
      <c r="K39" s="49" t="s">
        <v>130</v>
      </c>
      <c r="L39" s="76" t="s">
        <v>31</v>
      </c>
    </row>
    <row r="40" spans="2:12" ht="49.5" customHeight="1" x14ac:dyDescent="0.2">
      <c r="B40" s="75">
        <v>27</v>
      </c>
      <c r="C40" s="39" t="s">
        <v>58</v>
      </c>
      <c r="D40" s="40" t="s">
        <v>33</v>
      </c>
      <c r="E40" s="39" t="s">
        <v>34</v>
      </c>
      <c r="F40" s="49" t="s">
        <v>77</v>
      </c>
      <c r="G40" s="39">
        <v>3</v>
      </c>
      <c r="H40" s="39" t="s">
        <v>78</v>
      </c>
      <c r="I40" s="41">
        <v>36500000</v>
      </c>
      <c r="J40" s="41">
        <v>43435000</v>
      </c>
      <c r="K40" s="49" t="s">
        <v>130</v>
      </c>
      <c r="L40" s="76" t="s">
        <v>31</v>
      </c>
    </row>
    <row r="41" spans="2:12" ht="41.25" customHeight="1" x14ac:dyDescent="0.2">
      <c r="B41" s="75">
        <v>28</v>
      </c>
      <c r="C41" s="39" t="s">
        <v>58</v>
      </c>
      <c r="D41" s="40" t="s">
        <v>33</v>
      </c>
      <c r="E41" s="39" t="s">
        <v>34</v>
      </c>
      <c r="F41" s="49" t="s">
        <v>79</v>
      </c>
      <c r="G41" s="39">
        <v>1</v>
      </c>
      <c r="H41" s="39" t="s">
        <v>41</v>
      </c>
      <c r="I41" s="41">
        <v>78292500</v>
      </c>
      <c r="J41" s="41">
        <v>78292500</v>
      </c>
      <c r="K41" s="49" t="s">
        <v>130</v>
      </c>
      <c r="L41" s="76" t="s">
        <v>31</v>
      </c>
    </row>
    <row r="42" spans="2:12" ht="36" customHeight="1" x14ac:dyDescent="0.2">
      <c r="B42" s="75">
        <v>29</v>
      </c>
      <c r="C42" s="39" t="s">
        <v>58</v>
      </c>
      <c r="D42" s="40" t="s">
        <v>33</v>
      </c>
      <c r="E42" s="39" t="s">
        <v>34</v>
      </c>
      <c r="F42" s="49" t="s">
        <v>80</v>
      </c>
      <c r="G42" s="39">
        <v>1</v>
      </c>
      <c r="H42" s="39" t="s">
        <v>41</v>
      </c>
      <c r="I42" s="41">
        <v>78292500</v>
      </c>
      <c r="J42" s="41">
        <v>78292500</v>
      </c>
      <c r="K42" s="49" t="s">
        <v>130</v>
      </c>
      <c r="L42" s="76" t="s">
        <v>31</v>
      </c>
    </row>
    <row r="43" spans="2:12" ht="48.75" customHeight="1" x14ac:dyDescent="0.2">
      <c r="B43" s="75">
        <v>30</v>
      </c>
      <c r="C43" s="39" t="s">
        <v>58</v>
      </c>
      <c r="D43" s="40" t="s">
        <v>33</v>
      </c>
      <c r="E43" s="39" t="s">
        <v>34</v>
      </c>
      <c r="F43" s="49" t="s">
        <v>81</v>
      </c>
      <c r="G43" s="39">
        <v>1</v>
      </c>
      <c r="H43" s="39" t="s">
        <v>41</v>
      </c>
      <c r="I43" s="41">
        <v>39146250</v>
      </c>
      <c r="J43" s="41">
        <v>39146250</v>
      </c>
      <c r="K43" s="49" t="s">
        <v>130</v>
      </c>
      <c r="L43" s="76" t="s">
        <v>31</v>
      </c>
    </row>
    <row r="44" spans="2:12" ht="34.5" customHeight="1" x14ac:dyDescent="0.2">
      <c r="B44" s="75">
        <v>31</v>
      </c>
      <c r="C44" s="39" t="s">
        <v>58</v>
      </c>
      <c r="D44" s="40" t="s">
        <v>33</v>
      </c>
      <c r="E44" s="39" t="s">
        <v>34</v>
      </c>
      <c r="F44" s="49" t="s">
        <v>82</v>
      </c>
      <c r="G44" s="39" t="s">
        <v>83</v>
      </c>
      <c r="H44" s="39" t="s">
        <v>41</v>
      </c>
      <c r="I44" s="41">
        <v>31998624</v>
      </c>
      <c r="J44" s="41">
        <v>31998624</v>
      </c>
      <c r="K44" s="49" t="s">
        <v>130</v>
      </c>
      <c r="L44" s="76" t="s">
        <v>31</v>
      </c>
    </row>
    <row r="45" spans="2:12" ht="47.25" customHeight="1" x14ac:dyDescent="0.2">
      <c r="B45" s="75">
        <v>32</v>
      </c>
      <c r="C45" s="39" t="s">
        <v>58</v>
      </c>
      <c r="D45" s="40" t="s">
        <v>33</v>
      </c>
      <c r="E45" s="39" t="s">
        <v>34</v>
      </c>
      <c r="F45" s="49" t="s">
        <v>84</v>
      </c>
      <c r="G45" s="39" t="s">
        <v>83</v>
      </c>
      <c r="H45" s="39" t="s">
        <v>41</v>
      </c>
      <c r="I45" s="41">
        <v>32214162.75</v>
      </c>
      <c r="J45" s="41">
        <v>32214162.75</v>
      </c>
      <c r="K45" s="49" t="s">
        <v>130</v>
      </c>
      <c r="L45" s="76" t="s">
        <v>31</v>
      </c>
    </row>
    <row r="46" spans="2:12" ht="34.5" customHeight="1" x14ac:dyDescent="0.2">
      <c r="B46" s="75">
        <v>33</v>
      </c>
      <c r="C46" s="39" t="s">
        <v>58</v>
      </c>
      <c r="D46" s="40" t="s">
        <v>33</v>
      </c>
      <c r="E46" s="39" t="s">
        <v>34</v>
      </c>
      <c r="F46" s="49" t="s">
        <v>85</v>
      </c>
      <c r="G46" s="39" t="s">
        <v>83</v>
      </c>
      <c r="H46" s="39" t="s">
        <v>41</v>
      </c>
      <c r="I46" s="41">
        <v>74000000</v>
      </c>
      <c r="J46" s="41">
        <v>32214162.75</v>
      </c>
      <c r="K46" s="49" t="s">
        <v>130</v>
      </c>
      <c r="L46" s="76" t="s">
        <v>31</v>
      </c>
    </row>
    <row r="47" spans="2:12" ht="33.75" customHeight="1" x14ac:dyDescent="0.2">
      <c r="B47" s="75">
        <v>34</v>
      </c>
      <c r="C47" s="39" t="s">
        <v>58</v>
      </c>
      <c r="D47" s="40" t="s">
        <v>33</v>
      </c>
      <c r="E47" s="39" t="s">
        <v>34</v>
      </c>
      <c r="F47" s="49" t="s">
        <v>86</v>
      </c>
      <c r="G47" s="39" t="s">
        <v>87</v>
      </c>
      <c r="H47" s="39" t="s">
        <v>88</v>
      </c>
      <c r="I47" s="41">
        <v>2680425</v>
      </c>
      <c r="J47" s="41">
        <v>2680425</v>
      </c>
      <c r="K47" s="49" t="s">
        <v>130</v>
      </c>
      <c r="L47" s="76" t="s">
        <v>31</v>
      </c>
    </row>
    <row r="48" spans="2:12" ht="35.25" customHeight="1" x14ac:dyDescent="0.2">
      <c r="B48" s="75">
        <v>35</v>
      </c>
      <c r="C48" s="39" t="s">
        <v>58</v>
      </c>
      <c r="D48" s="40" t="s">
        <v>89</v>
      </c>
      <c r="E48" s="39" t="s">
        <v>34</v>
      </c>
      <c r="F48" s="49" t="s">
        <v>90</v>
      </c>
      <c r="G48" s="39">
        <v>1</v>
      </c>
      <c r="H48" s="39" t="s">
        <v>41</v>
      </c>
      <c r="I48" s="41">
        <v>49496600</v>
      </c>
      <c r="J48" s="41">
        <v>58900954</v>
      </c>
      <c r="K48" s="49" t="s">
        <v>130</v>
      </c>
      <c r="L48" s="76" t="s">
        <v>31</v>
      </c>
    </row>
    <row r="49" spans="2:17" ht="36" customHeight="1" x14ac:dyDescent="0.2">
      <c r="B49" s="75">
        <v>36</v>
      </c>
      <c r="C49" s="39" t="s">
        <v>58</v>
      </c>
      <c r="D49" s="40" t="s">
        <v>33</v>
      </c>
      <c r="E49" s="39" t="s">
        <v>47</v>
      </c>
      <c r="F49" s="49" t="s">
        <v>91</v>
      </c>
      <c r="G49" s="39">
        <v>1</v>
      </c>
      <c r="H49" s="39" t="s">
        <v>35</v>
      </c>
      <c r="I49" s="41">
        <v>18500000</v>
      </c>
      <c r="J49" s="41">
        <v>18500000</v>
      </c>
      <c r="K49" s="49" t="s">
        <v>130</v>
      </c>
      <c r="L49" s="76" t="s">
        <v>31</v>
      </c>
    </row>
    <row r="50" spans="2:17" ht="39" customHeight="1" x14ac:dyDescent="0.2">
      <c r="B50" s="75">
        <v>37</v>
      </c>
      <c r="C50" s="39" t="s">
        <v>58</v>
      </c>
      <c r="D50" s="40" t="s">
        <v>33</v>
      </c>
      <c r="E50" s="39" t="s">
        <v>47</v>
      </c>
      <c r="F50" s="49" t="s">
        <v>92</v>
      </c>
      <c r="G50" s="39">
        <v>1</v>
      </c>
      <c r="H50" s="39" t="s">
        <v>35</v>
      </c>
      <c r="I50" s="41">
        <v>60000000</v>
      </c>
      <c r="J50" s="41">
        <v>60000000</v>
      </c>
      <c r="K50" s="49" t="s">
        <v>130</v>
      </c>
      <c r="L50" s="76" t="s">
        <v>31</v>
      </c>
    </row>
    <row r="51" spans="2:17" ht="37.5" customHeight="1" x14ac:dyDescent="0.2">
      <c r="B51" s="75">
        <v>38</v>
      </c>
      <c r="C51" s="39" t="s">
        <v>58</v>
      </c>
      <c r="D51" s="40" t="s">
        <v>33</v>
      </c>
      <c r="E51" s="39" t="s">
        <v>47</v>
      </c>
      <c r="F51" s="49" t="s">
        <v>93</v>
      </c>
      <c r="G51" s="39">
        <v>1</v>
      </c>
      <c r="H51" s="39" t="s">
        <v>35</v>
      </c>
      <c r="I51" s="41">
        <v>3750000</v>
      </c>
      <c r="J51" s="41">
        <f>+I51</f>
        <v>3750000</v>
      </c>
      <c r="K51" s="49" t="s">
        <v>130</v>
      </c>
      <c r="L51" s="76" t="s">
        <v>31</v>
      </c>
    </row>
    <row r="52" spans="2:17" ht="39.75" customHeight="1" x14ac:dyDescent="0.2">
      <c r="B52" s="75">
        <v>39</v>
      </c>
      <c r="C52" s="39" t="s">
        <v>58</v>
      </c>
      <c r="D52" s="40" t="s">
        <v>33</v>
      </c>
      <c r="E52" s="39" t="s">
        <v>47</v>
      </c>
      <c r="F52" s="49" t="s">
        <v>94</v>
      </c>
      <c r="G52" s="39">
        <v>3</v>
      </c>
      <c r="H52" s="39" t="s">
        <v>41</v>
      </c>
      <c r="I52" s="41">
        <v>33558000</v>
      </c>
      <c r="J52" s="41">
        <v>40291020</v>
      </c>
      <c r="K52" s="49" t="s">
        <v>130</v>
      </c>
      <c r="L52" s="76" t="s">
        <v>31</v>
      </c>
    </row>
    <row r="53" spans="2:17" ht="33" customHeight="1" x14ac:dyDescent="0.2">
      <c r="B53" s="75">
        <v>40</v>
      </c>
      <c r="C53" s="39" t="s">
        <v>58</v>
      </c>
      <c r="D53" s="42" t="s">
        <v>33</v>
      </c>
      <c r="E53" s="39" t="s">
        <v>47</v>
      </c>
      <c r="F53" s="54" t="s">
        <v>95</v>
      </c>
      <c r="G53" s="43">
        <v>1</v>
      </c>
      <c r="H53" s="43" t="s">
        <v>41</v>
      </c>
      <c r="I53" s="44">
        <v>2100840</v>
      </c>
      <c r="J53" s="41">
        <v>2500000</v>
      </c>
      <c r="K53" s="49" t="s">
        <v>130</v>
      </c>
      <c r="L53" s="76" t="s">
        <v>31</v>
      </c>
    </row>
    <row r="54" spans="2:17" ht="38.25" customHeight="1" x14ac:dyDescent="0.2">
      <c r="B54" s="75">
        <v>41</v>
      </c>
      <c r="C54" s="39" t="s">
        <v>58</v>
      </c>
      <c r="D54" s="45" t="s">
        <v>33</v>
      </c>
      <c r="E54" s="39" t="s">
        <v>47</v>
      </c>
      <c r="F54" s="55" t="s">
        <v>96</v>
      </c>
      <c r="G54" s="46">
        <v>1</v>
      </c>
      <c r="H54" s="46" t="s">
        <v>97</v>
      </c>
      <c r="I54" s="47">
        <v>66100345</v>
      </c>
      <c r="J54" s="48">
        <v>66100345</v>
      </c>
      <c r="K54" s="49" t="s">
        <v>130</v>
      </c>
      <c r="L54" s="76" t="s">
        <v>31</v>
      </c>
    </row>
    <row r="55" spans="2:17" ht="35.25" customHeight="1" x14ac:dyDescent="0.2">
      <c r="B55" s="75">
        <v>42</v>
      </c>
      <c r="C55" s="39" t="s">
        <v>58</v>
      </c>
      <c r="D55" s="45" t="s">
        <v>33</v>
      </c>
      <c r="E55" s="39" t="s">
        <v>47</v>
      </c>
      <c r="F55" s="55" t="s">
        <v>98</v>
      </c>
      <c r="G55" s="46">
        <v>1</v>
      </c>
      <c r="H55" s="46" t="s">
        <v>97</v>
      </c>
      <c r="I55" s="47">
        <v>18466995.960000001</v>
      </c>
      <c r="J55" s="48">
        <v>18466995.960000001</v>
      </c>
      <c r="K55" s="49" t="s">
        <v>130</v>
      </c>
      <c r="L55" s="76" t="s">
        <v>31</v>
      </c>
    </row>
    <row r="56" spans="2:17" ht="48" customHeight="1" x14ac:dyDescent="0.2">
      <c r="B56" s="75">
        <v>43</v>
      </c>
      <c r="C56" s="39" t="s">
        <v>58</v>
      </c>
      <c r="D56" s="45" t="s">
        <v>33</v>
      </c>
      <c r="E56" s="39" t="s">
        <v>47</v>
      </c>
      <c r="F56" s="55" t="s">
        <v>99</v>
      </c>
      <c r="G56" s="46">
        <v>1</v>
      </c>
      <c r="H56" s="46" t="s">
        <v>41</v>
      </c>
      <c r="I56" s="47">
        <v>2909280</v>
      </c>
      <c r="J56" s="48">
        <v>2909280</v>
      </c>
      <c r="K56" s="49" t="s">
        <v>130</v>
      </c>
      <c r="L56" s="76" t="s">
        <v>31</v>
      </c>
    </row>
    <row r="57" spans="2:17" ht="36.75" customHeight="1" x14ac:dyDescent="0.2">
      <c r="B57" s="75">
        <v>44</v>
      </c>
      <c r="C57" s="39" t="s">
        <v>58</v>
      </c>
      <c r="D57" s="45" t="s">
        <v>33</v>
      </c>
      <c r="E57" s="39" t="s">
        <v>47</v>
      </c>
      <c r="F57" s="55" t="s">
        <v>100</v>
      </c>
      <c r="G57" s="46">
        <v>1</v>
      </c>
      <c r="H57" s="46" t="s">
        <v>39</v>
      </c>
      <c r="I57" s="47">
        <v>59312284.799999997</v>
      </c>
      <c r="J57" s="48">
        <v>59312284.799999997</v>
      </c>
      <c r="K57" s="49" t="s">
        <v>130</v>
      </c>
      <c r="L57" s="76" t="s">
        <v>31</v>
      </c>
    </row>
    <row r="58" spans="2:17" ht="34.5" customHeight="1" x14ac:dyDescent="0.2">
      <c r="B58" s="75">
        <v>45</v>
      </c>
      <c r="C58" s="39" t="s">
        <v>58</v>
      </c>
      <c r="D58" s="45" t="s">
        <v>33</v>
      </c>
      <c r="E58" s="39" t="s">
        <v>47</v>
      </c>
      <c r="F58" s="55" t="s">
        <v>133</v>
      </c>
      <c r="G58" s="46">
        <v>1</v>
      </c>
      <c r="H58" s="46" t="s">
        <v>40</v>
      </c>
      <c r="I58" s="47">
        <v>35175840</v>
      </c>
      <c r="J58" s="48">
        <v>35175840</v>
      </c>
      <c r="K58" s="49" t="s">
        <v>130</v>
      </c>
      <c r="L58" s="76" t="s">
        <v>31</v>
      </c>
    </row>
    <row r="59" spans="2:17" ht="37.5" customHeight="1" x14ac:dyDescent="0.25">
      <c r="B59" s="75">
        <v>46</v>
      </c>
      <c r="C59" s="39" t="s">
        <v>58</v>
      </c>
      <c r="D59" s="45" t="s">
        <v>33</v>
      </c>
      <c r="E59" s="39" t="s">
        <v>47</v>
      </c>
      <c r="F59" s="55" t="s">
        <v>101</v>
      </c>
      <c r="G59" s="46">
        <v>1</v>
      </c>
      <c r="H59" s="46" t="s">
        <v>40</v>
      </c>
      <c r="I59" s="47">
        <v>10450000</v>
      </c>
      <c r="J59" s="48">
        <v>10450000</v>
      </c>
      <c r="K59" s="49" t="s">
        <v>130</v>
      </c>
      <c r="L59" s="76" t="s">
        <v>31</v>
      </c>
      <c r="N59"/>
      <c r="O59"/>
    </row>
    <row r="60" spans="2:17" ht="45.75" customHeight="1" x14ac:dyDescent="0.25">
      <c r="B60" s="75">
        <v>47</v>
      </c>
      <c r="C60" s="39" t="s">
        <v>58</v>
      </c>
      <c r="D60" s="45" t="s">
        <v>33</v>
      </c>
      <c r="E60" s="39" t="s">
        <v>47</v>
      </c>
      <c r="F60" s="55" t="s">
        <v>102</v>
      </c>
      <c r="G60" s="46" t="s">
        <v>83</v>
      </c>
      <c r="H60" s="46" t="s">
        <v>41</v>
      </c>
      <c r="I60" s="47">
        <v>23677192</v>
      </c>
      <c r="J60" s="48">
        <v>23677192</v>
      </c>
      <c r="K60" s="49" t="s">
        <v>130</v>
      </c>
      <c r="L60" s="76" t="s">
        <v>31</v>
      </c>
      <c r="N60"/>
      <c r="O60"/>
    </row>
    <row r="61" spans="2:17" ht="52.5" customHeight="1" x14ac:dyDescent="0.25">
      <c r="B61" s="75">
        <v>48</v>
      </c>
      <c r="C61" s="39" t="s">
        <v>58</v>
      </c>
      <c r="D61" s="40" t="s">
        <v>33</v>
      </c>
      <c r="E61" s="39" t="s">
        <v>49</v>
      </c>
      <c r="F61" s="49" t="s">
        <v>103</v>
      </c>
      <c r="G61" s="39">
        <v>1</v>
      </c>
      <c r="H61" s="39" t="s">
        <v>35</v>
      </c>
      <c r="I61" s="41">
        <f>+J61/1.19</f>
        <v>39711000</v>
      </c>
      <c r="J61" s="41">
        <v>47256090</v>
      </c>
      <c r="K61" s="49" t="s">
        <v>130</v>
      </c>
      <c r="L61" s="76" t="s">
        <v>31</v>
      </c>
      <c r="N61"/>
      <c r="O61"/>
    </row>
    <row r="62" spans="2:17" ht="47.25" customHeight="1" x14ac:dyDescent="0.25">
      <c r="B62" s="75">
        <v>49</v>
      </c>
      <c r="C62" s="39" t="s">
        <v>58</v>
      </c>
      <c r="D62" s="40" t="s">
        <v>33</v>
      </c>
      <c r="E62" s="39" t="s">
        <v>49</v>
      </c>
      <c r="F62" s="49" t="s">
        <v>104</v>
      </c>
      <c r="G62" s="39">
        <v>420000</v>
      </c>
      <c r="H62" s="39" t="s">
        <v>105</v>
      </c>
      <c r="I62" s="41">
        <v>32928000</v>
      </c>
      <c r="J62" s="41">
        <v>39184320</v>
      </c>
      <c r="K62" s="49" t="s">
        <v>130</v>
      </c>
      <c r="L62" s="76" t="s">
        <v>31</v>
      </c>
      <c r="N62"/>
      <c r="O62"/>
    </row>
    <row r="63" spans="2:17" ht="36.75" customHeight="1" x14ac:dyDescent="0.25">
      <c r="B63" s="75">
        <v>50</v>
      </c>
      <c r="C63" s="39" t="s">
        <v>58</v>
      </c>
      <c r="D63" s="49" t="s">
        <v>33</v>
      </c>
      <c r="E63" s="39" t="s">
        <v>49</v>
      </c>
      <c r="F63" s="50" t="s">
        <v>106</v>
      </c>
      <c r="G63" s="49">
        <v>60</v>
      </c>
      <c r="H63" s="65" t="s">
        <v>37</v>
      </c>
      <c r="I63" s="51">
        <v>4980000</v>
      </c>
      <c r="J63" s="51">
        <v>4980000</v>
      </c>
      <c r="K63" s="49" t="s">
        <v>130</v>
      </c>
      <c r="L63" s="76" t="s">
        <v>31</v>
      </c>
      <c r="N63"/>
      <c r="O63"/>
      <c r="P63"/>
      <c r="Q63"/>
    </row>
    <row r="64" spans="2:17" ht="33.75" customHeight="1" x14ac:dyDescent="0.25">
      <c r="B64" s="75">
        <v>51</v>
      </c>
      <c r="C64" s="39" t="s">
        <v>58</v>
      </c>
      <c r="D64" s="40" t="s">
        <v>107</v>
      </c>
      <c r="E64" s="39" t="s">
        <v>49</v>
      </c>
      <c r="F64" s="49" t="s">
        <v>108</v>
      </c>
      <c r="G64" s="39">
        <v>1</v>
      </c>
      <c r="H64" s="65" t="s">
        <v>37</v>
      </c>
      <c r="I64" s="41">
        <v>4000000</v>
      </c>
      <c r="J64" s="41">
        <v>4760000</v>
      </c>
      <c r="K64" s="49" t="s">
        <v>130</v>
      </c>
      <c r="L64" s="76" t="s">
        <v>31</v>
      </c>
      <c r="N64"/>
      <c r="O64"/>
      <c r="P64"/>
      <c r="Q64"/>
    </row>
    <row r="65" spans="2:17" ht="35.25" customHeight="1" x14ac:dyDescent="0.25">
      <c r="B65" s="75">
        <v>52</v>
      </c>
      <c r="C65" s="39" t="s">
        <v>58</v>
      </c>
      <c r="D65" s="40" t="s">
        <v>33</v>
      </c>
      <c r="E65" s="39" t="s">
        <v>49</v>
      </c>
      <c r="F65" s="49" t="s">
        <v>109</v>
      </c>
      <c r="G65" s="39">
        <v>8</v>
      </c>
      <c r="H65" s="39" t="s">
        <v>38</v>
      </c>
      <c r="I65" s="53">
        <v>4625000</v>
      </c>
      <c r="J65" s="53">
        <v>37000000</v>
      </c>
      <c r="K65" s="49" t="s">
        <v>130</v>
      </c>
      <c r="L65" s="76" t="s">
        <v>31</v>
      </c>
      <c r="N65"/>
      <c r="O65"/>
      <c r="P65"/>
      <c r="Q65"/>
    </row>
    <row r="66" spans="2:17" ht="30.75" customHeight="1" x14ac:dyDescent="0.25">
      <c r="B66" s="75">
        <v>53</v>
      </c>
      <c r="C66" s="39" t="s">
        <v>58</v>
      </c>
      <c r="D66" s="40" t="s">
        <v>33</v>
      </c>
      <c r="E66" s="39" t="s">
        <v>49</v>
      </c>
      <c r="F66" s="49" t="s">
        <v>110</v>
      </c>
      <c r="G66" s="39">
        <v>1</v>
      </c>
      <c r="H66" s="39" t="s">
        <v>40</v>
      </c>
      <c r="I66" s="53">
        <v>33773481.5</v>
      </c>
      <c r="J66" s="53">
        <v>33773481.5</v>
      </c>
      <c r="K66" s="49" t="s">
        <v>130</v>
      </c>
      <c r="L66" s="76" t="s">
        <v>31</v>
      </c>
      <c r="N66"/>
      <c r="O66"/>
      <c r="P66"/>
      <c r="Q66"/>
    </row>
    <row r="67" spans="2:17" ht="35.25" customHeight="1" x14ac:dyDescent="0.25">
      <c r="B67" s="75">
        <v>54</v>
      </c>
      <c r="C67" s="39" t="s">
        <v>58</v>
      </c>
      <c r="D67" s="40" t="s">
        <v>33</v>
      </c>
      <c r="E67" s="39" t="s">
        <v>49</v>
      </c>
      <c r="F67" s="49" t="s">
        <v>111</v>
      </c>
      <c r="G67" s="39">
        <v>1</v>
      </c>
      <c r="H67" s="39" t="s">
        <v>39</v>
      </c>
      <c r="I67" s="53">
        <v>21881312</v>
      </c>
      <c r="J67" s="53">
        <v>21881312</v>
      </c>
      <c r="K67" s="49" t="s">
        <v>130</v>
      </c>
      <c r="L67" s="76" t="s">
        <v>31</v>
      </c>
      <c r="N67"/>
      <c r="O67"/>
      <c r="P67"/>
      <c r="Q67"/>
    </row>
    <row r="68" spans="2:17" ht="46.5" customHeight="1" x14ac:dyDescent="0.2">
      <c r="B68" s="75">
        <v>55</v>
      </c>
      <c r="C68" s="39" t="s">
        <v>58</v>
      </c>
      <c r="D68" s="40" t="s">
        <v>33</v>
      </c>
      <c r="E68" s="39" t="s">
        <v>49</v>
      </c>
      <c r="F68" s="50" t="s">
        <v>112</v>
      </c>
      <c r="G68" s="39" t="s">
        <v>83</v>
      </c>
      <c r="H68" s="39" t="s">
        <v>41</v>
      </c>
      <c r="I68" s="41">
        <v>69333498.030000001</v>
      </c>
      <c r="J68" s="41">
        <v>69333498.030000001</v>
      </c>
      <c r="K68" s="49" t="s">
        <v>130</v>
      </c>
      <c r="L68" s="76" t="s">
        <v>31</v>
      </c>
    </row>
    <row r="69" spans="2:17" ht="36.75" customHeight="1" x14ac:dyDescent="0.2">
      <c r="B69" s="75">
        <v>56</v>
      </c>
      <c r="C69" s="39" t="s">
        <v>58</v>
      </c>
      <c r="D69" s="40" t="s">
        <v>33</v>
      </c>
      <c r="E69" s="39" t="s">
        <v>49</v>
      </c>
      <c r="F69" s="49" t="s">
        <v>113</v>
      </c>
      <c r="G69" s="39" t="s">
        <v>83</v>
      </c>
      <c r="H69" s="39" t="s">
        <v>41</v>
      </c>
      <c r="I69" s="41">
        <v>71020994</v>
      </c>
      <c r="J69" s="41">
        <v>71020994</v>
      </c>
      <c r="K69" s="49" t="s">
        <v>130</v>
      </c>
      <c r="L69" s="76" t="s">
        <v>31</v>
      </c>
    </row>
    <row r="70" spans="2:17" ht="44.25" customHeight="1" x14ac:dyDescent="0.2">
      <c r="B70" s="75">
        <v>57</v>
      </c>
      <c r="C70" s="39" t="s">
        <v>58</v>
      </c>
      <c r="D70" s="40" t="s">
        <v>33</v>
      </c>
      <c r="E70" s="39" t="s">
        <v>49</v>
      </c>
      <c r="F70" s="50" t="s">
        <v>114</v>
      </c>
      <c r="G70" s="39" t="s">
        <v>83</v>
      </c>
      <c r="H70" s="39" t="s">
        <v>115</v>
      </c>
      <c r="I70" s="41">
        <v>985000</v>
      </c>
      <c r="J70" s="41">
        <v>985000</v>
      </c>
      <c r="K70" s="49" t="s">
        <v>130</v>
      </c>
      <c r="L70" s="76" t="s">
        <v>31</v>
      </c>
    </row>
    <row r="71" spans="2:17" ht="43.5" customHeight="1" x14ac:dyDescent="0.2">
      <c r="B71" s="75">
        <v>58</v>
      </c>
      <c r="C71" s="39" t="s">
        <v>58</v>
      </c>
      <c r="D71" s="52" t="s">
        <v>33</v>
      </c>
      <c r="E71" s="56" t="s">
        <v>36</v>
      </c>
      <c r="F71" s="57" t="s">
        <v>116</v>
      </c>
      <c r="G71" s="56">
        <v>1</v>
      </c>
      <c r="H71" s="56" t="s">
        <v>97</v>
      </c>
      <c r="I71" s="58">
        <v>12500000</v>
      </c>
      <c r="J71" s="59">
        <v>12500000</v>
      </c>
      <c r="K71" s="49" t="s">
        <v>130</v>
      </c>
      <c r="L71" s="76" t="s">
        <v>31</v>
      </c>
    </row>
    <row r="72" spans="2:17" ht="54" customHeight="1" x14ac:dyDescent="0.2">
      <c r="B72" s="75">
        <v>59</v>
      </c>
      <c r="C72" s="39" t="s">
        <v>58</v>
      </c>
      <c r="D72" s="45" t="s">
        <v>33</v>
      </c>
      <c r="E72" s="46" t="s">
        <v>50</v>
      </c>
      <c r="F72" s="55" t="s">
        <v>117</v>
      </c>
      <c r="G72" s="39">
        <v>1</v>
      </c>
      <c r="H72" s="39" t="s">
        <v>61</v>
      </c>
      <c r="I72" s="53">
        <v>12500000</v>
      </c>
      <c r="J72" s="53">
        <v>12500000</v>
      </c>
      <c r="K72" s="49" t="s">
        <v>130</v>
      </c>
      <c r="L72" s="76" t="s">
        <v>31</v>
      </c>
    </row>
    <row r="73" spans="2:17" ht="52.5" customHeight="1" x14ac:dyDescent="0.2">
      <c r="B73" s="75">
        <v>60</v>
      </c>
      <c r="C73" s="39" t="s">
        <v>58</v>
      </c>
      <c r="D73" s="45" t="s">
        <v>33</v>
      </c>
      <c r="E73" s="46" t="s">
        <v>50</v>
      </c>
      <c r="F73" s="55" t="s">
        <v>118</v>
      </c>
      <c r="G73" s="43">
        <v>1</v>
      </c>
      <c r="H73" s="43" t="s">
        <v>41</v>
      </c>
      <c r="I73" s="60">
        <v>39146250</v>
      </c>
      <c r="J73" s="53">
        <v>39146250</v>
      </c>
      <c r="K73" s="49" t="s">
        <v>130</v>
      </c>
      <c r="L73" s="76" t="s">
        <v>31</v>
      </c>
    </row>
    <row r="74" spans="2:17" ht="39.75" customHeight="1" x14ac:dyDescent="0.2">
      <c r="B74" s="75">
        <v>61</v>
      </c>
      <c r="C74" s="39" t="s">
        <v>58</v>
      </c>
      <c r="D74" s="45" t="s">
        <v>33</v>
      </c>
      <c r="E74" s="46" t="s">
        <v>50</v>
      </c>
      <c r="F74" s="55" t="s">
        <v>119</v>
      </c>
      <c r="G74" s="46">
        <v>1</v>
      </c>
      <c r="H74" s="46" t="s">
        <v>41</v>
      </c>
      <c r="I74" s="58">
        <v>39146250</v>
      </c>
      <c r="J74" s="59">
        <v>39146250</v>
      </c>
      <c r="K74" s="49" t="s">
        <v>130</v>
      </c>
      <c r="L74" s="76" t="s">
        <v>31</v>
      </c>
    </row>
    <row r="75" spans="2:17" ht="40.5" customHeight="1" x14ac:dyDescent="0.2">
      <c r="B75" s="75">
        <v>62</v>
      </c>
      <c r="C75" s="39" t="s">
        <v>58</v>
      </c>
      <c r="D75" s="45" t="s">
        <v>33</v>
      </c>
      <c r="E75" s="46" t="s">
        <v>50</v>
      </c>
      <c r="F75" s="55" t="s">
        <v>120</v>
      </c>
      <c r="G75" s="46">
        <v>1</v>
      </c>
      <c r="H75" s="46" t="s">
        <v>97</v>
      </c>
      <c r="I75" s="58">
        <v>33379500.000000004</v>
      </c>
      <c r="J75" s="59">
        <v>33379500.000000004</v>
      </c>
      <c r="K75" s="49" t="s">
        <v>130</v>
      </c>
      <c r="L75" s="76" t="s">
        <v>31</v>
      </c>
    </row>
    <row r="76" spans="2:17" ht="35.25" customHeight="1" x14ac:dyDescent="0.2">
      <c r="B76" s="75">
        <v>63</v>
      </c>
      <c r="C76" s="39" t="s">
        <v>58</v>
      </c>
      <c r="D76" s="45" t="s">
        <v>33</v>
      </c>
      <c r="E76" s="46" t="s">
        <v>48</v>
      </c>
      <c r="F76" s="55" t="s">
        <v>121</v>
      </c>
      <c r="G76" s="46">
        <v>1</v>
      </c>
      <c r="H76" s="46" t="s">
        <v>35</v>
      </c>
      <c r="I76" s="61">
        <v>5880</v>
      </c>
      <c r="J76" s="62">
        <v>5880</v>
      </c>
      <c r="K76" s="49" t="s">
        <v>130</v>
      </c>
      <c r="L76" s="76" t="s">
        <v>31</v>
      </c>
    </row>
    <row r="77" spans="2:17" ht="46.5" customHeight="1" x14ac:dyDescent="0.2">
      <c r="B77" s="75">
        <v>64</v>
      </c>
      <c r="C77" s="39" t="s">
        <v>58</v>
      </c>
      <c r="D77" s="45" t="s">
        <v>33</v>
      </c>
      <c r="E77" s="46" t="s">
        <v>48</v>
      </c>
      <c r="F77" s="55" t="s">
        <v>122</v>
      </c>
      <c r="G77" s="46">
        <v>1</v>
      </c>
      <c r="H77" s="46" t="s">
        <v>61</v>
      </c>
      <c r="I77" s="58">
        <v>19000000</v>
      </c>
      <c r="J77" s="59">
        <v>19000000</v>
      </c>
      <c r="K77" s="49" t="s">
        <v>130</v>
      </c>
      <c r="L77" s="76" t="s">
        <v>31</v>
      </c>
    </row>
    <row r="78" spans="2:17" ht="34.5" customHeight="1" x14ac:dyDescent="0.2">
      <c r="B78" s="75">
        <v>65</v>
      </c>
      <c r="C78" s="39" t="s">
        <v>58</v>
      </c>
      <c r="D78" s="45" t="s">
        <v>33</v>
      </c>
      <c r="E78" s="46" t="s">
        <v>48</v>
      </c>
      <c r="F78" s="55" t="s">
        <v>123</v>
      </c>
      <c r="G78" s="46">
        <v>1</v>
      </c>
      <c r="H78" s="46" t="s">
        <v>40</v>
      </c>
      <c r="I78" s="58">
        <v>22347987.345452998</v>
      </c>
      <c r="J78" s="59">
        <v>22347987.345452998</v>
      </c>
      <c r="K78" s="49" t="s">
        <v>130</v>
      </c>
      <c r="L78" s="76" t="s">
        <v>31</v>
      </c>
    </row>
    <row r="79" spans="2:17" ht="54.75" customHeight="1" x14ac:dyDescent="0.2">
      <c r="B79" s="75">
        <v>66</v>
      </c>
      <c r="C79" s="39" t="s">
        <v>58</v>
      </c>
      <c r="D79" s="45" t="s">
        <v>33</v>
      </c>
      <c r="E79" s="46" t="s">
        <v>48</v>
      </c>
      <c r="F79" s="55" t="s">
        <v>124</v>
      </c>
      <c r="G79" s="46" t="s">
        <v>83</v>
      </c>
      <c r="H79" s="46" t="s">
        <v>132</v>
      </c>
      <c r="I79" s="58">
        <v>34155057</v>
      </c>
      <c r="J79" s="59">
        <v>34155057</v>
      </c>
      <c r="K79" s="49" t="s">
        <v>130</v>
      </c>
      <c r="L79" s="76" t="s">
        <v>31</v>
      </c>
    </row>
    <row r="80" spans="2:17" ht="26.25" customHeight="1" x14ac:dyDescent="0.2">
      <c r="B80" s="75">
        <v>67</v>
      </c>
      <c r="C80" s="39" t="s">
        <v>58</v>
      </c>
      <c r="D80" s="40" t="s">
        <v>33</v>
      </c>
      <c r="E80" s="39" t="s">
        <v>125</v>
      </c>
      <c r="F80" s="49" t="s">
        <v>126</v>
      </c>
      <c r="G80" s="39">
        <v>1</v>
      </c>
      <c r="H80" s="39" t="s">
        <v>35</v>
      </c>
      <c r="I80" s="41">
        <v>37800000</v>
      </c>
      <c r="J80" s="41">
        <v>37800000</v>
      </c>
      <c r="K80" s="49" t="s">
        <v>130</v>
      </c>
      <c r="L80" s="76" t="s">
        <v>31</v>
      </c>
    </row>
    <row r="81" spans="2:12" ht="35.25" customHeight="1" x14ac:dyDescent="0.2">
      <c r="B81" s="75">
        <v>68</v>
      </c>
      <c r="C81" s="39" t="s">
        <v>58</v>
      </c>
      <c r="D81" s="40" t="s">
        <v>65</v>
      </c>
      <c r="E81" s="39" t="s">
        <v>125</v>
      </c>
      <c r="F81" s="49" t="s">
        <v>127</v>
      </c>
      <c r="G81" s="39">
        <v>1</v>
      </c>
      <c r="H81" s="39" t="s">
        <v>61</v>
      </c>
      <c r="I81" s="41">
        <v>10000000</v>
      </c>
      <c r="J81" s="41">
        <v>10000000</v>
      </c>
      <c r="K81" s="49" t="s">
        <v>130</v>
      </c>
      <c r="L81" s="76" t="s">
        <v>31</v>
      </c>
    </row>
    <row r="82" spans="2:12" ht="31.5" customHeight="1" x14ac:dyDescent="0.2">
      <c r="B82" s="75">
        <v>69</v>
      </c>
      <c r="C82" s="39" t="s">
        <v>58</v>
      </c>
      <c r="D82" s="40" t="s">
        <v>65</v>
      </c>
      <c r="E82" s="39" t="s">
        <v>125</v>
      </c>
      <c r="F82" s="49" t="s">
        <v>128</v>
      </c>
      <c r="G82" s="39">
        <v>1</v>
      </c>
      <c r="H82" s="39" t="s">
        <v>35</v>
      </c>
      <c r="I82" s="53">
        <v>5750000</v>
      </c>
      <c r="J82" s="53">
        <v>5750000</v>
      </c>
      <c r="K82" s="49" t="s">
        <v>130</v>
      </c>
      <c r="L82" s="76" t="s">
        <v>31</v>
      </c>
    </row>
    <row r="83" spans="2:12" ht="61.5" customHeight="1" thickBot="1" x14ac:dyDescent="0.25">
      <c r="B83" s="77">
        <v>70</v>
      </c>
      <c r="C83" s="78" t="s">
        <v>58</v>
      </c>
      <c r="D83" s="79" t="s">
        <v>33</v>
      </c>
      <c r="E83" s="78" t="s">
        <v>125</v>
      </c>
      <c r="F83" s="81" t="s">
        <v>129</v>
      </c>
      <c r="G83" s="78">
        <v>1</v>
      </c>
      <c r="H83" s="78" t="s">
        <v>35</v>
      </c>
      <c r="I83" s="80">
        <v>35000000</v>
      </c>
      <c r="J83" s="80">
        <v>35000000</v>
      </c>
      <c r="K83" s="81" t="s">
        <v>130</v>
      </c>
      <c r="L83" s="82" t="s">
        <v>31</v>
      </c>
    </row>
  </sheetData>
  <autoFilter ref="B13:L83" xr:uid="{F9618723-FED0-4486-9401-1012B4162C4B}"/>
  <mergeCells count="1">
    <mergeCell ref="B2:L2"/>
  </mergeCells>
  <phoneticPr fontId="8" type="noConversion"/>
  <conditionalFormatting sqref="E16:E17">
    <cfRule type="containsBlanks" dxfId="1" priority="2">
      <formula>LEN(TRIM(E16))=0</formula>
    </cfRule>
  </conditionalFormatting>
  <conditionalFormatting sqref="E19">
    <cfRule type="containsBlanks" dxfId="0" priority="1">
      <formula>LEN(TRIM(E19))=0</formula>
    </cfRule>
  </conditionalFormatting>
  <dataValidations count="1">
    <dataValidation type="list" allowBlank="1" showInputMessage="1" showErrorMessage="1" sqref="D14:D15 D76 D25 D27:D28 D50:D52 D55:D60 D78 D17:D23" xr:uid="{1EFBC095-B36F-448A-9FD2-2AF80726DFDE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F8"/>
  <sheetViews>
    <sheetView workbookViewId="0">
      <selection activeCell="F11" sqref="F11"/>
    </sheetView>
  </sheetViews>
  <sheetFormatPr baseColWidth="10" defaultRowHeight="15" x14ac:dyDescent="0.25"/>
  <cols>
    <col min="6" max="6" width="22.28515625" customWidth="1"/>
  </cols>
  <sheetData>
    <row r="4" spans="4:6" x14ac:dyDescent="0.25">
      <c r="D4" s="13"/>
      <c r="E4" s="13" t="s">
        <v>15</v>
      </c>
      <c r="F4" s="13" t="s">
        <v>16</v>
      </c>
    </row>
    <row r="5" spans="4:6" x14ac:dyDescent="0.25">
      <c r="D5" s="10" t="s">
        <v>13</v>
      </c>
      <c r="E5" s="10">
        <v>42</v>
      </c>
      <c r="F5" s="11">
        <v>10854452780</v>
      </c>
    </row>
    <row r="6" spans="4:6" x14ac:dyDescent="0.25">
      <c r="D6" s="10" t="s">
        <v>14</v>
      </c>
      <c r="E6" s="10">
        <v>99</v>
      </c>
      <c r="F6" s="12">
        <v>1138193452</v>
      </c>
    </row>
    <row r="7" spans="4:6" x14ac:dyDescent="0.25">
      <c r="D7" s="10" t="s">
        <v>17</v>
      </c>
      <c r="E7" s="10">
        <v>141</v>
      </c>
      <c r="F7" s="14">
        <f>SUM(F5:F6)</f>
        <v>11992646232</v>
      </c>
    </row>
    <row r="8" spans="4:6" x14ac:dyDescent="0.25">
      <c r="F8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7"/>
  <sheetViews>
    <sheetView showGridLines="0" workbookViewId="0">
      <selection activeCell="E16" sqref="E16"/>
    </sheetView>
  </sheetViews>
  <sheetFormatPr baseColWidth="10" defaultRowHeight="15" x14ac:dyDescent="0.25"/>
  <cols>
    <col min="2" max="2" width="15.85546875" customWidth="1"/>
    <col min="3" max="3" width="15.42578125" customWidth="1"/>
    <col min="4" max="4" width="35.85546875" customWidth="1"/>
    <col min="5" max="5" width="25.42578125" customWidth="1"/>
  </cols>
  <sheetData>
    <row r="2" spans="2:5" x14ac:dyDescent="0.25">
      <c r="B2" s="110" t="s">
        <v>5</v>
      </c>
      <c r="C2" s="110"/>
      <c r="D2" s="110"/>
      <c r="E2" s="110"/>
    </row>
    <row r="3" spans="2:5" ht="25.5" x14ac:dyDescent="0.25">
      <c r="B3" s="1" t="s">
        <v>6</v>
      </c>
      <c r="C3" s="1" t="s">
        <v>7</v>
      </c>
      <c r="D3" s="1" t="s">
        <v>8</v>
      </c>
      <c r="E3" s="1" t="s">
        <v>9</v>
      </c>
    </row>
    <row r="4" spans="2:5" ht="89.25" x14ac:dyDescent="0.25">
      <c r="B4" s="2">
        <v>1</v>
      </c>
      <c r="C4" s="3">
        <v>40806</v>
      </c>
      <c r="D4" s="2" t="s">
        <v>11</v>
      </c>
      <c r="E4" s="9" t="s">
        <v>10</v>
      </c>
    </row>
    <row r="5" spans="2:5" x14ac:dyDescent="0.25">
      <c r="B5" s="4"/>
      <c r="C5" s="5"/>
      <c r="D5" s="6"/>
      <c r="E5" s="2"/>
    </row>
    <row r="6" spans="2:5" x14ac:dyDescent="0.25">
      <c r="B6" s="7"/>
      <c r="C6" s="3"/>
      <c r="D6" s="8"/>
      <c r="E6" s="9"/>
    </row>
    <row r="7" spans="2:5" x14ac:dyDescent="0.25">
      <c r="B7" s="7"/>
      <c r="C7" s="3"/>
      <c r="D7" s="9"/>
      <c r="E7" s="9"/>
    </row>
  </sheetData>
  <mergeCells count="1">
    <mergeCell ref="B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8952FCEF1E2944B2E58378DC33834B" ma:contentTypeVersion="17" ma:contentTypeDescription="Crear nuevo documento." ma:contentTypeScope="" ma:versionID="1d1b2590c58e4265e53c19450345cac3">
  <xsd:schema xmlns:xsd="http://www.w3.org/2001/XMLSchema" xmlns:xs="http://www.w3.org/2001/XMLSchema" xmlns:p="http://schemas.microsoft.com/office/2006/metadata/properties" xmlns:ns3="a667646c-2d75-4645-a638-64c42f43bb02" xmlns:ns4="79b93234-5548-4c6b-90f5-1e9989d51ee5" targetNamespace="http://schemas.microsoft.com/office/2006/metadata/properties" ma:root="true" ma:fieldsID="0d2aa2a8e7e3166f9d66388db1b1c5e3" ns3:_="" ns4:_="">
    <xsd:import namespace="a667646c-2d75-4645-a638-64c42f43bb02"/>
    <xsd:import namespace="79b93234-5548-4c6b-90f5-1e9989d51e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7646c-2d75-4645-a638-64c42f43b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b93234-5548-4c6b-90f5-1e9989d51e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667646c-2d75-4645-a638-64c42f43bb02" xsi:nil="true"/>
  </documentManagement>
</p:properties>
</file>

<file path=customXml/itemProps1.xml><?xml version="1.0" encoding="utf-8"?>
<ds:datastoreItem xmlns:ds="http://schemas.openxmlformats.org/officeDocument/2006/customXml" ds:itemID="{B95FF89C-62F9-4009-9F63-92B82E327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40BB82-0444-4E65-BE81-556C15710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7646c-2d75-4645-a638-64c42f43bb02"/>
    <ds:schemaRef ds:uri="79b93234-5548-4c6b-90f5-1e9989d51e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F1DBC-9331-4FA1-A9D5-F2FAD5CF0C44}">
  <ds:schemaRefs>
    <ds:schemaRef ds:uri="http://www.w3.org/XML/1998/namespace"/>
    <ds:schemaRef ds:uri="a667646c-2d75-4645-a638-64c42f43bb02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79b93234-5548-4c6b-90f5-1e9989d51ee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PCyC2026 </vt:lpstr>
      <vt:lpstr>Hoja1</vt:lpstr>
      <vt:lpstr>Control de cambios</vt:lpstr>
    </vt:vector>
  </TitlesOfParts>
  <Company>FOGAFIN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Marcela Cosma Suarez</dc:creator>
  <cp:lastModifiedBy>Fondo de Garantías de Instituciones Financieras</cp:lastModifiedBy>
  <cp:lastPrinted>2012-02-10T20:31:00Z</cp:lastPrinted>
  <dcterms:created xsi:type="dcterms:W3CDTF">2011-01-18T16:20:47Z</dcterms:created>
  <dcterms:modified xsi:type="dcterms:W3CDTF">2026-01-28T16:43:21Z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0x0101009D8952FCEF1E2944B2E58378DC33834B</vt:lpwstr>
  </property>
</Properties>
</file>